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P:\University\Grant Office\POST AWARD\PROGETTI IN CORSO\MINISTERIALI\PNRR\Bandi MUR\MUR - Decreto 931\HUNIMED\P30 - ANTHEM\Rendicontazioni\Attrezzature\Bando\RMN 3T\"/>
    </mc:Choice>
  </mc:AlternateContent>
  <xr:revisionPtr revIDLastSave="0" documentId="13_ncr:1_{30C36876-048E-4AC5-9446-D92C701CAE92}" xr6:coauthVersionLast="36" xr6:coauthVersionMax="36" xr10:uidLastSave="{00000000-0000-0000-0000-000000000000}"/>
  <bookViews>
    <workbookView xWindow="0" yWindow="0" windowWidth="14220" windowHeight="2532" xr2:uid="{00000000-000D-0000-FFFF-FFFF00000000}"/>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9" i="1" l="1"/>
  <c r="I188" i="1"/>
  <c r="I187" i="1"/>
  <c r="I186" i="1"/>
  <c r="I185" i="1"/>
  <c r="I184" i="1"/>
  <c r="I183" i="1"/>
  <c r="I182" i="1"/>
  <c r="I181" i="1"/>
  <c r="I180" i="1"/>
  <c r="I179" i="1"/>
  <c r="I178" i="1"/>
  <c r="I177" i="1"/>
  <c r="I176" i="1"/>
  <c r="I175" i="1"/>
  <c r="I174" i="1"/>
  <c r="I173" i="1"/>
  <c r="I170" i="1"/>
  <c r="I169" i="1"/>
  <c r="I168" i="1"/>
  <c r="I167" i="1"/>
  <c r="I164" i="1"/>
  <c r="I163" i="1"/>
  <c r="I162" i="1"/>
  <c r="I160" i="1"/>
  <c r="I159" i="1"/>
  <c r="I158" i="1"/>
  <c r="I157" i="1"/>
  <c r="I156" i="1"/>
  <c r="I155" i="1"/>
  <c r="I154" i="1"/>
  <c r="I153" i="1"/>
  <c r="I152" i="1"/>
  <c r="I151" i="1"/>
  <c r="I150" i="1"/>
  <c r="I149" i="1"/>
  <c r="I148" i="1"/>
  <c r="I146" i="1"/>
  <c r="I145" i="1"/>
  <c r="I144" i="1"/>
  <c r="I143" i="1"/>
  <c r="I142" i="1"/>
  <c r="I141" i="1"/>
  <c r="I140" i="1"/>
  <c r="I139" i="1"/>
  <c r="I138" i="1"/>
  <c r="I137" i="1"/>
  <c r="I136" i="1"/>
  <c r="I135" i="1"/>
  <c r="I134" i="1"/>
  <c r="I132" i="1"/>
  <c r="I131" i="1"/>
  <c r="I130" i="1"/>
  <c r="I129" i="1"/>
  <c r="I128" i="1"/>
  <c r="I127" i="1"/>
  <c r="I125" i="1"/>
  <c r="I124" i="1"/>
  <c r="I121" i="1"/>
  <c r="I120" i="1"/>
  <c r="I119" i="1"/>
  <c r="I118" i="1"/>
  <c r="I116" i="1"/>
  <c r="I115" i="1"/>
  <c r="I114" i="1"/>
  <c r="I113" i="1"/>
  <c r="I112" i="1"/>
  <c r="I111" i="1"/>
  <c r="I106" i="1"/>
  <c r="I105" i="1"/>
  <c r="I104" i="1"/>
  <c r="I103" i="1"/>
  <c r="I102" i="1"/>
  <c r="I99" i="1"/>
  <c r="I98" i="1"/>
  <c r="I96" i="1"/>
  <c r="I95" i="1"/>
  <c r="I94" i="1"/>
  <c r="I93" i="1"/>
  <c r="I91" i="1"/>
  <c r="I90" i="1"/>
  <c r="I88" i="1"/>
  <c r="I87" i="1"/>
  <c r="I86" i="1"/>
  <c r="I85" i="1"/>
  <c r="I84" i="1"/>
  <c r="I82" i="1"/>
  <c r="I81" i="1"/>
  <c r="I80" i="1"/>
  <c r="I79" i="1"/>
  <c r="I78" i="1"/>
  <c r="I77" i="1"/>
  <c r="I76" i="1"/>
  <c r="I75" i="1"/>
  <c r="I74" i="1"/>
  <c r="I72" i="1"/>
  <c r="I71" i="1"/>
  <c r="I69" i="1"/>
  <c r="I68" i="1"/>
  <c r="I67" i="1"/>
  <c r="I66" i="1"/>
  <c r="I65" i="1"/>
  <c r="I63" i="1"/>
  <c r="I62" i="1"/>
  <c r="I61" i="1"/>
  <c r="I60" i="1"/>
  <c r="I59" i="1"/>
  <c r="I58" i="1"/>
  <c r="I57" i="1"/>
  <c r="I56" i="1"/>
  <c r="I55" i="1"/>
  <c r="I54" i="1"/>
  <c r="I53" i="1"/>
  <c r="I52" i="1"/>
  <c r="I47" i="1"/>
  <c r="I43" i="1"/>
  <c r="I38" i="1"/>
  <c r="I34" i="1"/>
  <c r="I31" i="1"/>
  <c r="I29" i="1"/>
  <c r="I28" i="1"/>
  <c r="I27" i="1"/>
  <c r="I21" i="1"/>
  <c r="I18" i="1"/>
  <c r="I15" i="1"/>
  <c r="I14" i="1" s="1"/>
  <c r="B9" i="1"/>
  <c r="B8" i="1"/>
  <c r="B7" i="1"/>
  <c r="B6" i="1"/>
  <c r="B5" i="1"/>
  <c r="B4" i="1"/>
  <c r="B3" i="1"/>
  <c r="B2" i="1"/>
  <c r="I172" i="1" l="1"/>
  <c r="I161" i="1"/>
  <c r="I26" i="1"/>
  <c r="I51" i="1"/>
</calcChain>
</file>

<file path=xl/sharedStrings.xml><?xml version="1.0" encoding="utf-8"?>
<sst xmlns="http://schemas.openxmlformats.org/spreadsheetml/2006/main" count="747" uniqueCount="225">
  <si>
    <t>ALLEGATO A</t>
  </si>
  <si>
    <t>MINIME</t>
  </si>
  <si>
    <t>MIGLIORATIVE</t>
  </si>
  <si>
    <t>TOTALE</t>
  </si>
  <si>
    <t>MAGNETE</t>
  </si>
  <si>
    <t>TAVOLO</t>
  </si>
  <si>
    <t>GRADIENTI</t>
  </si>
  <si>
    <t>CATENA  DI RADIOFREQUENZA</t>
  </si>
  <si>
    <t xml:space="preserve"> </t>
  </si>
  <si>
    <t>BOBINA</t>
  </si>
  <si>
    <t>SEQUENZE DI ACQUISIZIONE E SW</t>
  </si>
  <si>
    <t>CONSOLLE DI ACQUISIZIONE</t>
  </si>
  <si>
    <t>ACCESSORI E GARANZIA</t>
  </si>
  <si>
    <t>CRITERIO DI VALUTAZIONE</t>
  </si>
  <si>
    <t>MINIMO</t>
  </si>
  <si>
    <t>MIGLIORATIVO</t>
  </si>
  <si>
    <t>Verifica documentale</t>
  </si>
  <si>
    <t>Nome file allegato</t>
  </si>
  <si>
    <t>Riferimento pagina e/o paragrafo</t>
  </si>
  <si>
    <t>D/Q/T</t>
  </si>
  <si>
    <t xml:space="preserve">F </t>
  </si>
  <si>
    <t>SN,MIN</t>
  </si>
  <si>
    <t xml:space="preserve"> SN,MAX</t>
  </si>
  <si>
    <t>Valore garantito dell'omogeneità del campo magnetico (maX valore ppm) misurato come V-RMS (almeno 24 piani, almeno 24 punti di misura per piano), su sfere di riferimento all'isocentro di diametro 30, 40 e 45 cm (ppm)</t>
  </si>
  <si>
    <t>X</t>
  </si>
  <si>
    <t>Q</t>
  </si>
  <si>
    <t>DE</t>
  </si>
  <si>
    <t>Esistenza di sistemi di shimming del secondo ordine</t>
  </si>
  <si>
    <t>T</t>
  </si>
  <si>
    <t>Presenza di sistemi di compensazione di shimming magnetico della omogeneità del campo magnetico principale e autoschermatura del magnete di tipo attivo</t>
  </si>
  <si>
    <t>Diametro minimo del gantry non inferiore a 60 cm</t>
  </si>
  <si>
    <t>reffreddamento con elio a consumo annuale ridotto</t>
  </si>
  <si>
    <t>OMOGENEITA' SFERA 10 cm valore garantito &lt; di 0,0022</t>
  </si>
  <si>
    <t>TAVOLO PORTA PAZIENTE</t>
  </si>
  <si>
    <t>Massima lunghezza scansionabile del tavolo ≥ 200 cm</t>
  </si>
  <si>
    <t>movimentazione sia manuale, sia con comando elttronico in sala magnete e in sala consolle</t>
  </si>
  <si>
    <t>sistema di sbloccaggio del tavolo portapaziente e movimento manuale in situazioni di emergenza</t>
  </si>
  <si>
    <t>carico massimo garantito ≥ 150kg</t>
  </si>
  <si>
    <t>GRADIENTI NELLE TRE DIREZIONI</t>
  </si>
  <si>
    <t>Valore del TE minimo inferiore a 35ms in sequenze DWI con B=1000 s/mm2 in matrice 128X128 al FOV DI 500X500 mm</t>
  </si>
  <si>
    <t>INT</t>
  </si>
  <si>
    <t>Valore del TE minimo inferiore a 45ms in sequenze DWI con B=10000 s/mm2 in matrice 128X128 al FOV DI 500X500 mm</t>
  </si>
  <si>
    <t>Valore del TE minimo inferiore a 50ms in sequenze DWI con B=15000 in matrice 128X128 al FOV DI 500X500 mm</t>
  </si>
  <si>
    <t>Intensità massima dei gradienti per singolo asse (X, y, z) ≥ 65 mT/m</t>
  </si>
  <si>
    <t>Slew rate massimo dei gradienti per singolo asse (X, y, z) ≥ 200 mT/m/ms</t>
  </si>
  <si>
    <t>Intensità per singolo asse (X, y, z) ≥ 180 mT/m</t>
  </si>
  <si>
    <t>doppio amplificatore dei gradienti con potenza massima superiore o uguale a 5MW</t>
  </si>
  <si>
    <t>CATENA DI RADIOFREQUENZA</t>
  </si>
  <si>
    <t>Soluzioni dedicate al contenimento dell'effetto dielettrico ed effetto SAR a 3T (multitrasmissione / dual transmit)</t>
  </si>
  <si>
    <t>Numero di canali indipendenti in ricezione non inferiore a 64, utilizzabili simultaneamente all'interno del FOV massimo disponibile</t>
  </si>
  <si>
    <t>Numero di canali indipendenti in ricezione non inferiore a 120, utilizzabili simultaneamente all'interno del FOV 
massimo disponibile</t>
  </si>
  <si>
    <t>BOBINE</t>
  </si>
  <si>
    <t>Bobina colonna phased array integrata nel tavolo, almeno 32 canali attivi contemporaneamente, con possibilità di uso combinato con altre bobine e almeno 40 cm di copertura fisica</t>
  </si>
  <si>
    <t>Bobina/e addome phased array, inclusa regione del cuore con copertura totale dell’addome e del torace, con numero di canali indipendenti complessivi non inferiori a 28 e copertura totale non inferiore a 50X50 cm</t>
  </si>
  <si>
    <t>Bobina BODY in quadratura integrata nel gantry</t>
  </si>
  <si>
    <t>Bobina HEAD-NECK phased-array, anche per applicazioni neurovascolari, con numero minimo di 32 canali indipendenti</t>
  </si>
  <si>
    <t>Bobina BODY phased-array con copertura totale dell’addome e del torace, con minimo 32 canali indipendenti;</t>
  </si>
  <si>
    <t xml:space="preserve">Bobine di superficie PER IMAGING A PICCOLISSIMO FOV </t>
  </si>
  <si>
    <t>Bobina BREAST per imaging con almeno 16 canali completa di relativo sw di elaborazione</t>
  </si>
  <si>
    <t>Carrello amagnetico porta bobine</t>
  </si>
  <si>
    <t>Tutte le bobine multicanale dovranno essere predisposte per l’acquisizione con tecnica” parallel imaging” ed altri fattori 
di accelerazione. Le bobine dovranno essere combinabili per studi encefalo, head neck, cardio, body</t>
  </si>
  <si>
    <t>sistema di trigger cardiaco per l'esecuzione di applicazioni cardiache</t>
  </si>
  <si>
    <t>SEQUENZE DI ACQUISIZIONE E SW APPLICATIVI</t>
  </si>
  <si>
    <t>SPIN ECHO
GRADIENTE ECHO</t>
  </si>
  <si>
    <t>Sequenze SE e GRE Convenzionali e Rapide 2D e/o 3D con la possibilità di applicare, dove richiesto da esigenze cliniche e/o tecniche, preparazioni della magnetizzazione tipo IR e tecniche di saturazione grasso/acqua con lo scopo di aumentare il contrasto o eliminare tessuti</t>
  </si>
  <si>
    <t>SPIN ECHO
INVERSION RECOVERY</t>
  </si>
  <si>
    <t>Sequenze TSE/FSE 3D, variable flip angle in T1W, T2W, FLAIR, STIR</t>
  </si>
  <si>
    <t>DOUBLE INVERSION RECOVERY</t>
  </si>
  <si>
    <t>sequenze volumetriche spin echo con doppio impulso di inversione per applicazioni neuro</t>
  </si>
  <si>
    <t>EPI
SPIN ECHO</t>
  </si>
  <si>
    <t>Sequenze con pesatura in DWI con tecnica EPI SE (utilizzabile anche per studi Total Body) o tecnica Single Shot SE</t>
  </si>
  <si>
    <t>Sequenze di perfusione DSC (Dinamic Susceptibility Contrast) con relativo software di elaborazione immagini, utilizzabile negli studi neuro. Sequenze di perfusione DCE (Dinamic Contrast Enhancement). Sequenze di perfusione con MdC endogeno pCASL (pseudo-Continuous Arterial Spin Labelling) 3D, con relativo software di elaborazione immagini, utilizzabile negli studi neuro</t>
  </si>
  <si>
    <t>Sequenze di spettroscopia SVS (Single VoXel Spectroscopy) e CSI (Chemical Shift Imaging) 2D e 3D, single voXel GABA edited e relativo software di elaborazione</t>
  </si>
  <si>
    <t>Tecniche di contrasto con saturazione Acqua / Grasso basate su chemical shift (CHESS, CHESS-IR e/o CHESS-IR adiabatico, Water EXitation, DiXon SE e GRE). Tecniche di contrasto con saturazione del sangue</t>
  </si>
  <si>
    <t>MR ANGIOGRAPHY</t>
  </si>
  <si>
    <t>Tecniche di contrasto basate sulla MTC (Magnetization Transfer Contrast)</t>
  </si>
  <si>
    <t>GRADIENT ECHO</t>
  </si>
  <si>
    <t>Tecniche di contrasto basate sulla suscettività magnetica e relativa elaborazione immagini tipo SWI (Susceptibility Weighted Imaging)</t>
  </si>
  <si>
    <t>Acceleration and
Parallel Acquisition
Techniques (PAT)</t>
  </si>
  <si>
    <t>Tecniche di accelerazione basate su Imaging Parallelo (PA) 2D e 3D</t>
  </si>
  <si>
    <t>Fat Suppression,
Spatial Saturation</t>
  </si>
  <si>
    <t>Tecniche di acquisizione 3D breath hold con saturazione del grasso CHESS, CHESS-IR e/o CHESS-IR Adiabatico e DiXon alle quali siano applicabili le tecniche di accelerazione di PA, per acquisizioni dinamiche post contrastografiche</t>
  </si>
  <si>
    <t>Tecniche dinamiche di acquisizione 3D breath hold multifase</t>
  </si>
  <si>
    <t>PUNTI D MAX</t>
  </si>
  <si>
    <t>Sequenze dedicate allo studio morfologico di cuore e vasi con pesatura T1, T2 e PD con applicazione delle tecniche di saturazione del grasso e del sangue; studio dinamico multifase di cuore e valvole; studio della perfusione cardiaca; studio del Gadolinium Late Enhancement 2D e 3D; studio della quantificazione dei flussi valvolari con relativo software(* SULLO SCANNER O IN PP) di elaborazione delle immagini. Le tecniche elencate devono avere la possibilità di sincronizzazione ECG ed acquisizione in Breath Hold o dove necessario a respiro libero con trigger esterno (cuscinetto) o interno (navigatori)</t>
  </si>
  <si>
    <t>Tecniche angiografiche TOF e PC, 2D e 3D e relativo software di elaborazione delle immagini e dei flussi. Tecniche angiografiche CE 3D (K-space centrico) e CE 4D e software di elaborazione immagini. Tecniche angiografiche No MdC utilizzate per studi vascolari Body e periferici con almeno due tecniche di acquisizione tra TSE, labelling o equivalenti e IR</t>
  </si>
  <si>
    <t>Tecniche per la correzione di artefatti da movimento (K-space Radial MultiShot)</t>
  </si>
  <si>
    <t>Software di composizione delle immagini tramite acquisizione di ampi campi di vista attraverso due o più FOV</t>
  </si>
  <si>
    <t>Sequenze con pesatura in DWI con acquisizione con FOV ridotto</t>
  </si>
  <si>
    <t>Tecnica di contrasto basata sul CEST (Chemical EXchange Saturation Transfer)</t>
  </si>
  <si>
    <t>BODY IMAGING</t>
  </si>
  <si>
    <t>Tecniche di accelerazione basate su Compressed Sensing/Sense applicabili a sequenze 2D e/o 3D</t>
  </si>
  <si>
    <t>Tecniche di accelerazione basate su Simultaneus Multislice</t>
  </si>
  <si>
    <t>Tecniche di correzione della distorsione in-plane (2D) e/o trought-plane (3D) da metallo</t>
  </si>
  <si>
    <t>Tecniche dinamiche di acquisizione 3D a respiro libero per lo studio del parenchima epatico</t>
  </si>
  <si>
    <t>Tecniche per calcolare la frazione di grasso ed il tempo di rilassamento T2* (in ms) del ferro epatico</t>
  </si>
  <si>
    <t>Possibilità di ottenere immagini DWI con ulteriori valori di b, a partire da valori di b acquisiti</t>
  </si>
  <si>
    <t>fMRI con tecnica BOLD anche real time e relativa elaborazione</t>
  </si>
  <si>
    <t>APPLICAZIONI GENERALI - SPIN ECHO</t>
  </si>
  <si>
    <t xml:space="preserve"> Acquisizione in matrice 1024X1024 non interpolata</t>
  </si>
  <si>
    <t>SE (Spin Echo) con echi multipli</t>
  </si>
  <si>
    <t>Single shot Fast SE.</t>
  </si>
  <si>
    <t>FSE (Fast spin echo) o equivalente a strati multipli.</t>
  </si>
  <si>
    <t>FRFSE 2D e 3D.</t>
  </si>
  <si>
    <t>GRE (Eco di gradiente) e angolo variabile a strati multipli</t>
  </si>
  <si>
    <t>APPLICAZIONI GENERALI - GRADIENT ECHO</t>
  </si>
  <si>
    <t>Fast GRE 2D e 3D. - FRFSE 2D e 3D.</t>
  </si>
  <si>
    <t>APPLICAZIONI GENERALI - INVERSION RECOVERY</t>
  </si>
  <si>
    <t>IR (Inversion Recovery) a strati multipli.</t>
  </si>
  <si>
    <t>Sequenze tipo PSIR “Phase Sensitive Inversion Recovery”</t>
  </si>
  <si>
    <t>APPLICAZIONI GENERALI - EPI</t>
  </si>
  <si>
    <t>Eco Planar Imaging ad alta risoluzione spaziale.</t>
  </si>
  <si>
    <t>APPLICAZIONI GENERALI - Acceleration and
Parallel Acquisition
Techniques (PAT)</t>
  </si>
  <si>
    <t>Tecniche di accelerazione “Compressed Sensing”.</t>
  </si>
  <si>
    <t>APPLICAZIONI GENERALI</t>
  </si>
  <si>
    <t>Tecnica di imaging parallelo su algoritmi image-based tipo Sense/mSense/Asset o simili in modalità cartesiana.</t>
  </si>
  <si>
    <t>Tecniche di imaging Time Resolved per incrementare la risoluzione temporale nell’imaging dinamico 3D senza compromettere la risoluzione temporale.</t>
  </si>
  <si>
    <t>Tecniche di imaging volumetrico ad altissima risoluzione su piccoli FOV</t>
  </si>
  <si>
    <t>Sistemi di trigger o real time per una accurata determinazione del tempo di arrivo del bolo di mezzo di contrasto</t>
  </si>
  <si>
    <t>Sistema di test bolus per l’ottimizzazione della temporizzazione del bolo di mezzo di contrasto.</t>
  </si>
  <si>
    <t>Sincronizzazione respiratoria e cardiaca mediante navigatore diaframmatico.</t>
  </si>
  <si>
    <t>Sincronizzazione delle sequenze attraverso gating respiratorio e cardiaco con visualizzazione della curva del respiro.</t>
  </si>
  <si>
    <t>Tecniche whole body multi-stazione per studi di imaging del corpo intero</t>
  </si>
  <si>
    <t>APPLICAZIONI MSK</t>
  </si>
  <si>
    <t>Acquisizione in-phase/out-phase in modalità 2D e 3D e tecnica DiXon (4 contrasti in una unica scansione).</t>
  </si>
  <si>
    <t>Sequenze MSK T1-, T2-, T2* mapping</t>
  </si>
  <si>
    <t>Sequenze MR neurography per plesso brachiale e nervi periferici</t>
  </si>
  <si>
    <t xml:space="preserve">Sequenze ultrashort TE (UTE)
</t>
  </si>
  <si>
    <t>APPLICAZOINI BODY</t>
  </si>
  <si>
    <t>Acquisizione con tecnica steady state 2D e 3D, con soppressione del grasso.</t>
  </si>
  <si>
    <t>Colangiografia in apnea respiratoria e sincronizzata sia in modalità 2D che 3D.</t>
  </si>
  <si>
    <t>Sequenze ad alta risoluzione per lo studio delle vie biliari MRCP sia in modalità 2D che 3D.</t>
  </si>
  <si>
    <t>DWI body, DWI 2D e 3D con calcolo automatico delle mappe ADC.</t>
  </si>
  <si>
    <t>Possibilità di raggiungere valori di b ≥ 2000 per applicazioni DKI</t>
  </si>
  <si>
    <t>Imaging volumetrico pesate in T2 per applicazioni body.</t>
  </si>
  <si>
    <t>Perfusione addominale con misure di blood flow, blood volume, mean transit time, time-to-peak, mappe di analisi quantitative.</t>
  </si>
  <si>
    <t>Sistemi di riduzione da artefatti da movimento in ambito body in tutti i piani dello spazio.</t>
  </si>
  <si>
    <t>applicazioni di parallel imaging CAIPIRINHA/SENSE per sequenze volumetriche gradient echo con breath hold</t>
  </si>
  <si>
    <t>APPLICAZIONI ONCOLOGICHE</t>
  </si>
  <si>
    <t>DWI per studi total body</t>
  </si>
  <si>
    <t>Possibilità di ricostruzioni automatiche e fusione MIP e MPR su DWI total body</t>
  </si>
  <si>
    <t>Analisi del K trans e di altri parametri in oncologia mediante imaging con mezzo di contrasto</t>
  </si>
  <si>
    <t>PACCHETTO CARDIO</t>
  </si>
  <si>
    <t>Sequenze dedicate allo studio quantitativo mapping T1, T2, T2* del cuore con sincronizzazione ECG e software di elaborazione delle immagini</t>
  </si>
  <si>
    <t>APPLICAZIONI CARDIACHE</t>
  </si>
  <si>
    <t>Sequenze e tecniche avanzate per lo studio della funzione ventricolare, l’imaging dinamico e delle coronarie e la caratterizzazione dei tessuti</t>
  </si>
  <si>
    <t>Opzioni per il gating cardiaco e respiratorio (requisiti preferenziale: sistemi di gating wireless)</t>
  </si>
  <si>
    <t>Acquisizione morfologica con tecnica black blood a doppio e triplo tempo di inversione.</t>
  </si>
  <si>
    <t>Studio dei flussi cardiaci e vascolari con sequenze phase-contrast (requisito preferenziale: sequenze 4D-flow</t>
  </si>
  <si>
    <t>Tecniche di inversion recovery tipo whole heart per la perfusione cardiaca e per lo studio delle arterie coronarie.</t>
  </si>
  <si>
    <t>Possibilità di acquisizioni DWI e, se disponibili, DTI</t>
  </si>
  <si>
    <t>applicazione di compressed sensing per sequenze cine</t>
  </si>
  <si>
    <t>APPLICAZIONI ANGIO</t>
  </si>
  <si>
    <t>Angio-RM per studi vascolari toraco-addominali con saturazione del grasso.</t>
  </si>
  <si>
    <t>Angio-RM avanzato con manipolazione dello spazio K (tipo Tricks).</t>
  </si>
  <si>
    <t>Angio-RM avanzato con manipolazione dello spazio K (tipo Tricks) 4D.</t>
  </si>
  <si>
    <t>APPLICAZIONI NEURO</t>
  </si>
  <si>
    <t>Imaging 3D isotropico con: T1 FSPGR, T2, Steady-state free precession ed Eccitazione duale.</t>
  </si>
  <si>
    <t>Imaging di diffusione DWI e DTI (Tractography) con acquisizione di almeno 256 direzioni, calcolo del Tensore di Diffusione Apparente (D) e Fractional Anisotropy (FA).</t>
  </si>
  <si>
    <t>FLAIR in modalità 2D e 3D.</t>
  </si>
  <si>
    <t>sequenze mieloRM</t>
  </si>
  <si>
    <t>Diffusion Weighted Imaging (DWI) per encefalo e colonna.</t>
  </si>
  <si>
    <t>Diffusion Weighted Imaging (DWI) con tecniche fast spin echo o equivalente</t>
  </si>
  <si>
    <t>Diffusion Weighted Imaging (DWI) con tecniche fast gradient spin echo o equivalente per la riduzione delle distorsioni</t>
  </si>
  <si>
    <t>BOLD imaging funzionale avanzata (fMRI) con possibilità di elaborazione automatica e in tempo reale delle immagini.</t>
  </si>
  <si>
    <t>Susceptibility-weighted imaging (SWI)</t>
  </si>
  <si>
    <t>Sequenze con trasferimento della magnetizzazione.</t>
  </si>
  <si>
    <t>Perfusione cerebrale con misure di cerebral blood flow, cerebral blood volume, mean transit time, time-to-peak, mappe di analisi quantitative.</t>
  </si>
  <si>
    <t>Perfusione cerebrale con tecnica pCASL 3D.</t>
  </si>
  <si>
    <t>Angio RM con contrasto tipo TOF CE-MRA e 2D/3D Phase Contrast.</t>
  </si>
  <si>
    <t>Angio-RM con contrasto per distretto capo-collo.</t>
  </si>
  <si>
    <t>Angio-RM senza mezzo di contrasto.</t>
  </si>
  <si>
    <t>Sistemi di riduzione da artefatti da movimento in ambito neuro.</t>
  </si>
  <si>
    <t>possibilità di acquisire immagini EPI spin echo e gradient echo con FOV ridotto mediante trasmissione parallela per applicazioni nel midollo</t>
  </si>
  <si>
    <t>Tecniche per imaging di diffusione con readouot segmentato per ottenere risoluzione più elevata e riduzione delle distorsioni</t>
  </si>
  <si>
    <t>Possibilità di raggiungere valori di b ≥ 20000 s/mm2 per applicazioni microstrutturali multishell</t>
  </si>
  <si>
    <t>Possibilità di acquisire 1000 o più direzioni di diffusione per applicazioni diffusion spectrum imaging</t>
  </si>
  <si>
    <t>combinazione di simultaneous multislice e tecniche EPI spin echo e EPI gradient echo</t>
  </si>
  <si>
    <t>combinazione di simultaneous multislice e tecniche per imaging di diffusione con readouot segmentato per ottenere risoluzione più elevata e riduzione delle distorsioni in tempi ridotti</t>
  </si>
  <si>
    <t>combinazione di simultaneous multislice e tecniche per imaging fast spin echo o equivalenti</t>
  </si>
  <si>
    <t>fingerprinting con calcolo di mappe quantitative T1 e T2</t>
  </si>
  <si>
    <t>applicazioni di compressed sensing per sequenze spin echo volumetriche</t>
  </si>
  <si>
    <t>applicazioni di compressed sensing per sequenze time of flight volumetriche</t>
  </si>
  <si>
    <t>applicazioni di parallel imaging CAIPIRINHA per sequenze volumetriche SWI</t>
  </si>
  <si>
    <t>applicazioni di parallel imaging CAIPIRINHA per sequenze volumetriche spin echo</t>
  </si>
  <si>
    <t>Sistema equipaggiato per acquisizioni multinucleari (31P, 13C, 23Na) escluse bobine</t>
  </si>
  <si>
    <t>Sistemi e software di ricostruzione immagini</t>
  </si>
  <si>
    <t>sistema aperto all'implementazione di algoritmi di ricostruzione di immagini personalizzati sviluppati dal personale di ricerca dell'istituto</t>
  </si>
  <si>
    <t>Sistemi e software di post-elaborazione</t>
  </si>
  <si>
    <t>Sistemi e software di post-elaborazione Tutte le sequenze richieste devono essere fornite unitamente ai relativi software applicativi di elaborazione che operano, se possibile, nel server aziendale in modalità virtuale o, in alternativa, in un host (server e postazioni client) di post-processing che dovrà essere parte della Fornitura. Le licenze dovranno essere multiutente (almeno 3)</t>
  </si>
  <si>
    <t>Algoritmi di intelligenza artificiale</t>
  </si>
  <si>
    <t>Algoritmi di ricostruzione basati sul deep learning per il miglioramento del rapporto segnale rumore, della qualità delle immagini e della velocità di acquisizione</t>
  </si>
  <si>
    <t>CONSOLLE DI ACQUISIZIONE E COMANDO</t>
  </si>
  <si>
    <t>Conformità allo standard DICOM 3 con fornitura delle seguenti classi: Storage (Send/Receive), Query/Retrieve, Print, Get Worklist (HIS /RIS), MPPS, Storage Commitment, Viewer on CD/DVD</t>
  </si>
  <si>
    <t>Spessore di strato minimo in 2D ≤ 0.5 mm. Spessore di strato minimo in 3D ≤ 0.1 mm</t>
  </si>
  <si>
    <t>Acquisizione in matrice 1024X1024 non interpolata</t>
  </si>
  <si>
    <t>Sistema di rilevamento e di sincronizzazione dell'attività respiratoria e ECG con connessione wireless</t>
  </si>
  <si>
    <t>Visualizzazione in matrice 2048X2048</t>
  </si>
  <si>
    <t>Monitor a schermo piatto, a colori, ad alta risoluzione e di dimensioni di almeno 24”;</t>
  </si>
  <si>
    <t>Sistema di videocamera e di comunicazione verbale-bidirezionale tra sala consolle e sala esame;</t>
  </si>
  <si>
    <t>Sistema di rilevamento e di sincronizzazione dell'attività respiratoria e ECG;</t>
  </si>
  <si>
    <t>Protocolli di elaborazione associati al tipo di esame personalizzabili e memorizzabili;</t>
  </si>
  <si>
    <t>Spessore di strato minimo in 2D ≤ 0,5 mm; Spessore di strato minimo in 3D ≤ 0,1 mm;</t>
  </si>
  <si>
    <t>Attivazione automatica degli elementi di bobina vicini al FOV/distretto anatomico interessato</t>
  </si>
  <si>
    <t>Dimensione massima del FOV ≥ 50*50*45 cm rispettivamente nei tre assi (X, y, z) in uso clinico;</t>
  </si>
  <si>
    <t>Conformità allo standard DICOM 3, compreso: SCP/SCU, query retrieve, Dicom print, Modality worklist, MPPS, storage Commitmen</t>
  </si>
  <si>
    <t>Sistema televisivo per l’osservazione del paziente e di comunicazione con il paziente</t>
  </si>
  <si>
    <t>Gabbia di Faraday</t>
  </si>
  <si>
    <t>Quadro elettrico</t>
  </si>
  <si>
    <t>Tavolo per consolle</t>
  </si>
  <si>
    <t>Sistema di rilevazione di ossigeno, temperatura e umidità in sala magnete</t>
  </si>
  <si>
    <t>Metal detector portatile</t>
  </si>
  <si>
    <t>Barella amagnetica</t>
  </si>
  <si>
    <t>Estintore amagnetico</t>
  </si>
  <si>
    <t>Porta flebo in materiale amagnetico</t>
  </si>
  <si>
    <t>Armadio o carrello amagnetico porta bobine</t>
  </si>
  <si>
    <t>Carrello portastrumenti in materiale amagnetico</t>
  </si>
  <si>
    <t>monitor parametri vitali amagnetico</t>
  </si>
  <si>
    <t>pompa infusionale amagnetica</t>
  </si>
  <si>
    <t>GARANZIA 24 MESI MINIMO</t>
  </si>
  <si>
    <t>ESTENSIONE GARANZIA</t>
  </si>
  <si>
    <t>Bobina Encefalo;</t>
  </si>
  <si>
    <t>TITOLO PROGETTO: 
Advanced Technologies for Human-Centred Medicine - ANTHEM</t>
  </si>
  <si>
    <t>CODICE PROGETTO:
PNC0000003
CODICE CUP:
B53C22006750001</t>
  </si>
  <si>
    <t>Allegato A
AVVISO PER LA FORNITURA DI N. 1 TOMOGRAFO A RISONANZA MAGNETICA 3T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</si>
</sst>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99003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rgb="FF990099"/>
        <bgColor indexed="64"/>
      </patternFill>
    </fill>
    <fill>
      <patternFill patternType="solid">
        <fgColor theme="5" tint="-0.249977111117893"/>
        <bgColor indexed="64"/>
      </patternFill>
    </fill>
    <fill>
      <patternFill patternType="solid">
        <fgColor rgb="FF00808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3" fillId="0" borderId="1" xfId="0" applyFont="1" applyBorder="1"/>
    <xf numFmtId="0" fontId="2" fillId="2" borderId="1" xfId="0" applyFont="1" applyFill="1" applyBorder="1" applyAlignment="1">
      <alignment wrapText="1"/>
    </xf>
    <xf numFmtId="0" fontId="2" fillId="2" borderId="1" xfId="0" applyFont="1" applyFill="1" applyBorder="1" applyAlignment="1">
      <alignment horizontal="center"/>
    </xf>
    <xf numFmtId="0" fontId="0" fillId="0" borderId="0" xfId="0"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0" xfId="0" applyAlignment="1">
      <alignment wrapText="1"/>
    </xf>
    <xf numFmtId="0" fontId="2" fillId="0" borderId="0" xfId="0" applyFont="1"/>
    <xf numFmtId="0" fontId="1" fillId="3" borderId="1" xfId="0" applyFont="1" applyFill="1" applyBorder="1"/>
    <xf numFmtId="0" fontId="1" fillId="3" borderId="1" xfId="0" applyFont="1" applyFill="1" applyBorder="1" applyAlignment="1">
      <alignment wrapText="1"/>
    </xf>
    <xf numFmtId="0" fontId="1" fillId="3" borderId="1" xfId="0" applyFont="1" applyFill="1" applyBorder="1" applyAlignment="1">
      <alignment horizontal="center"/>
    </xf>
    <xf numFmtId="0" fontId="1" fillId="3" borderId="0" xfId="0" applyFont="1" applyFill="1"/>
    <xf numFmtId="0" fontId="0" fillId="0" borderId="1" xfId="0" applyFill="1" applyBorder="1" applyAlignment="1">
      <alignment horizontal="center"/>
    </xf>
    <xf numFmtId="164" fontId="0" fillId="0" borderId="0" xfId="0" applyNumberFormat="1"/>
    <xf numFmtId="0" fontId="1" fillId="4" borderId="1" xfId="0" applyFont="1" applyFill="1" applyBorder="1"/>
    <xf numFmtId="0" fontId="1" fillId="4" borderId="1" xfId="0" applyFont="1" applyFill="1" applyBorder="1" applyAlignment="1">
      <alignment wrapText="1"/>
    </xf>
    <xf numFmtId="0" fontId="1" fillId="4" borderId="1" xfId="0" applyFont="1" applyFill="1" applyBorder="1" applyAlignment="1">
      <alignment horizontal="center"/>
    </xf>
    <xf numFmtId="0" fontId="1" fillId="4" borderId="0" xfId="0" applyFont="1" applyFill="1"/>
    <xf numFmtId="0" fontId="1" fillId="5" borderId="1" xfId="0" applyFont="1" applyFill="1" applyBorder="1"/>
    <xf numFmtId="0" fontId="1" fillId="5" borderId="1" xfId="0" applyFont="1" applyFill="1" applyBorder="1" applyAlignment="1">
      <alignment wrapText="1"/>
    </xf>
    <xf numFmtId="0" fontId="1" fillId="5" borderId="1" xfId="0" applyFont="1" applyFill="1" applyBorder="1" applyAlignment="1">
      <alignment horizontal="center"/>
    </xf>
    <xf numFmtId="0" fontId="1" fillId="5" borderId="0" xfId="0" applyFont="1" applyFill="1"/>
    <xf numFmtId="0" fontId="0" fillId="0" borderId="1" xfId="0" applyBorder="1" applyAlignment="1"/>
    <xf numFmtId="0" fontId="1" fillId="6" borderId="1" xfId="0" applyFont="1" applyFill="1" applyBorder="1"/>
    <xf numFmtId="0" fontId="1" fillId="6" borderId="1" xfId="0" applyFont="1" applyFill="1" applyBorder="1" applyAlignment="1">
      <alignment wrapText="1"/>
    </xf>
    <xf numFmtId="0" fontId="1" fillId="6" borderId="1" xfId="0" applyFont="1" applyFill="1" applyBorder="1" applyAlignment="1">
      <alignment horizontal="center"/>
    </xf>
    <xf numFmtId="0" fontId="1" fillId="6" borderId="0" xfId="0" applyFont="1" applyFill="1"/>
    <xf numFmtId="0" fontId="1" fillId="7" borderId="1" xfId="0" applyFont="1" applyFill="1" applyBorder="1"/>
    <xf numFmtId="0" fontId="1" fillId="7" borderId="1" xfId="0" applyFont="1" applyFill="1" applyBorder="1" applyAlignment="1">
      <alignment wrapText="1"/>
    </xf>
    <xf numFmtId="0" fontId="1" fillId="7" borderId="1" xfId="0" applyFont="1" applyFill="1" applyBorder="1" applyAlignment="1">
      <alignment horizontal="center"/>
    </xf>
    <xf numFmtId="0" fontId="1" fillId="7" borderId="0" xfId="0" applyFont="1" applyFill="1"/>
    <xf numFmtId="0" fontId="1" fillId="8" borderId="1" xfId="0" applyFont="1" applyFill="1" applyBorder="1"/>
    <xf numFmtId="0" fontId="0" fillId="8" borderId="1" xfId="0" applyFill="1" applyBorder="1" applyAlignment="1">
      <alignment wrapText="1"/>
    </xf>
    <xf numFmtId="0" fontId="1" fillId="8" borderId="1" xfId="0" applyFont="1" applyFill="1" applyBorder="1" applyAlignment="1">
      <alignment horizontal="center"/>
    </xf>
    <xf numFmtId="0" fontId="1" fillId="8" borderId="0" xfId="0" applyFont="1" applyFill="1"/>
    <xf numFmtId="2" fontId="0" fillId="0" borderId="0" xfId="0" applyNumberFormat="1"/>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0" fillId="0" borderId="1" xfId="0" applyFill="1" applyBorder="1" applyAlignment="1">
      <alignment horizontal="center" vertical="top"/>
    </xf>
    <xf numFmtId="0" fontId="0" fillId="0" borderId="1" xfId="0" quotePrefix="1" applyBorder="1" applyAlignment="1">
      <alignment wrapText="1"/>
    </xf>
    <xf numFmtId="0" fontId="4" fillId="0" borderId="1" xfId="0" applyFont="1" applyFill="1" applyBorder="1" applyAlignment="1">
      <alignment horizontal="center"/>
    </xf>
    <xf numFmtId="0" fontId="1" fillId="9" borderId="1" xfId="0" applyFont="1" applyFill="1" applyBorder="1"/>
    <xf numFmtId="0" fontId="1" fillId="9" borderId="1" xfId="0" applyFont="1" applyFill="1" applyBorder="1" applyAlignment="1">
      <alignment wrapText="1"/>
    </xf>
    <xf numFmtId="0" fontId="1" fillId="9" borderId="1" xfId="0" applyFont="1" applyFill="1" applyBorder="1" applyAlignment="1">
      <alignment horizontal="center"/>
    </xf>
    <xf numFmtId="0" fontId="1" fillId="9" borderId="0" xfId="0" applyFont="1" applyFill="1"/>
    <xf numFmtId="0" fontId="1" fillId="10" borderId="1" xfId="0" applyFont="1" applyFill="1" applyBorder="1"/>
    <xf numFmtId="0" fontId="1" fillId="10" borderId="1" xfId="0" applyFont="1" applyFill="1" applyBorder="1" applyAlignment="1">
      <alignment wrapText="1"/>
    </xf>
    <xf numFmtId="0" fontId="1" fillId="10" borderId="1" xfId="0" applyFont="1" applyFill="1" applyBorder="1" applyAlignment="1">
      <alignment horizontal="center"/>
    </xf>
    <xf numFmtId="0" fontId="1" fillId="10" borderId="0" xfId="0" applyFont="1" applyFill="1"/>
    <xf numFmtId="0" fontId="2" fillId="0" borderId="0" xfId="0" applyFont="1" applyAlignment="1">
      <alignment horizontal="center" vertical="top"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5" fillId="0" borderId="0" xfId="0" applyFont="1" applyAlignment="1">
      <alignmen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1453303</xdr:colOff>
      <xdr:row>10</xdr:row>
      <xdr:rowOff>149225</xdr:rowOff>
    </xdr:from>
    <xdr:to>
      <xdr:col>1</xdr:col>
      <xdr:colOff>2617470</xdr:colOff>
      <xdr:row>10</xdr:row>
      <xdr:rowOff>1047750</xdr:rowOff>
    </xdr:to>
    <xdr:pic>
      <xdr:nvPicPr>
        <xdr:cNvPr id="2" name="Immagine 1" descr="hunuo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7403" y="1810385"/>
          <a:ext cx="1164167"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0"/>
  <sheetViews>
    <sheetView tabSelected="1" zoomScaleNormal="100" workbookViewId="0">
      <selection activeCell="A12" sqref="A12"/>
    </sheetView>
  </sheetViews>
  <sheetFormatPr defaultRowHeight="14.4" x14ac:dyDescent="0.3"/>
  <cols>
    <col min="1" max="1" width="33.88671875" customWidth="1"/>
    <col min="2" max="2" width="57.6640625" style="8" customWidth="1"/>
    <col min="3" max="3" width="15" style="4" bestFit="1" customWidth="1"/>
    <col min="4" max="4" width="20.5546875" style="4" bestFit="1" customWidth="1"/>
    <col min="5" max="5" width="26" style="4" bestFit="1" customWidth="1"/>
    <col min="6" max="6" width="20" bestFit="1" customWidth="1"/>
    <col min="7" max="7" width="34.44140625" bestFit="1" customWidth="1"/>
    <col min="8" max="8" width="9.88671875" hidden="1" customWidth="1"/>
    <col min="9" max="9" width="21.109375" customWidth="1"/>
    <col min="10" max="10" width="4.44140625" hidden="1" customWidth="1"/>
    <col min="11" max="11" width="8" hidden="1" customWidth="1"/>
    <col min="12" max="12" width="9.109375" hidden="1" customWidth="1"/>
    <col min="13" max="13" width="1.6640625" customWidth="1"/>
    <col min="14" max="14" width="11.33203125" customWidth="1"/>
    <col min="257" max="257" width="33.88671875" customWidth="1"/>
    <col min="258" max="258" width="57.6640625" customWidth="1"/>
    <col min="259" max="259" width="15" bestFit="1" customWidth="1"/>
    <col min="260" max="260" width="20.5546875" bestFit="1" customWidth="1"/>
    <col min="261" max="261" width="26" bestFit="1" customWidth="1"/>
    <col min="262" max="262" width="20" bestFit="1" customWidth="1"/>
    <col min="263" max="263" width="34.44140625" bestFit="1" customWidth="1"/>
    <col min="264" max="264" width="0" hidden="1" customWidth="1"/>
    <col min="265" max="265" width="21.109375" customWidth="1"/>
    <col min="266" max="268" width="0" hidden="1" customWidth="1"/>
    <col min="269" max="269" width="1.6640625" customWidth="1"/>
    <col min="270" max="270" width="11.33203125" customWidth="1"/>
    <col min="513" max="513" width="33.88671875" customWidth="1"/>
    <col min="514" max="514" width="57.6640625" customWidth="1"/>
    <col min="515" max="515" width="15" bestFit="1" customWidth="1"/>
    <col min="516" max="516" width="20.5546875" bestFit="1" customWidth="1"/>
    <col min="517" max="517" width="26" bestFit="1" customWidth="1"/>
    <col min="518" max="518" width="20" bestFit="1" customWidth="1"/>
    <col min="519" max="519" width="34.44140625" bestFit="1" customWidth="1"/>
    <col min="520" max="520" width="0" hidden="1" customWidth="1"/>
    <col min="521" max="521" width="21.109375" customWidth="1"/>
    <col min="522" max="524" width="0" hidden="1" customWidth="1"/>
    <col min="525" max="525" width="1.6640625" customWidth="1"/>
    <col min="526" max="526" width="11.33203125" customWidth="1"/>
    <col min="769" max="769" width="33.88671875" customWidth="1"/>
    <col min="770" max="770" width="57.6640625" customWidth="1"/>
    <col min="771" max="771" width="15" bestFit="1" customWidth="1"/>
    <col min="772" max="772" width="20.5546875" bestFit="1" customWidth="1"/>
    <col min="773" max="773" width="26" bestFit="1" customWidth="1"/>
    <col min="774" max="774" width="20" bestFit="1" customWidth="1"/>
    <col min="775" max="775" width="34.44140625" bestFit="1" customWidth="1"/>
    <col min="776" max="776" width="0" hidden="1" customWidth="1"/>
    <col min="777" max="777" width="21.109375" customWidth="1"/>
    <col min="778" max="780" width="0" hidden="1" customWidth="1"/>
    <col min="781" max="781" width="1.6640625" customWidth="1"/>
    <col min="782" max="782" width="11.33203125" customWidth="1"/>
    <col min="1025" max="1025" width="33.88671875" customWidth="1"/>
    <col min="1026" max="1026" width="57.6640625" customWidth="1"/>
    <col min="1027" max="1027" width="15" bestFit="1" customWidth="1"/>
    <col min="1028" max="1028" width="20.5546875" bestFit="1" customWidth="1"/>
    <col min="1029" max="1029" width="26" bestFit="1" customWidth="1"/>
    <col min="1030" max="1030" width="20" bestFit="1" customWidth="1"/>
    <col min="1031" max="1031" width="34.44140625" bestFit="1" customWidth="1"/>
    <col min="1032" max="1032" width="0" hidden="1" customWidth="1"/>
    <col min="1033" max="1033" width="21.109375" customWidth="1"/>
    <col min="1034" max="1036" width="0" hidden="1" customWidth="1"/>
    <col min="1037" max="1037" width="1.6640625" customWidth="1"/>
    <col min="1038" max="1038" width="11.33203125" customWidth="1"/>
    <col min="1281" max="1281" width="33.88671875" customWidth="1"/>
    <col min="1282" max="1282" width="57.6640625" customWidth="1"/>
    <col min="1283" max="1283" width="15" bestFit="1" customWidth="1"/>
    <col min="1284" max="1284" width="20.5546875" bestFit="1" customWidth="1"/>
    <col min="1285" max="1285" width="26" bestFit="1" customWidth="1"/>
    <col min="1286" max="1286" width="20" bestFit="1" customWidth="1"/>
    <col min="1287" max="1287" width="34.44140625" bestFit="1" customWidth="1"/>
    <col min="1288" max="1288" width="0" hidden="1" customWidth="1"/>
    <col min="1289" max="1289" width="21.109375" customWidth="1"/>
    <col min="1290" max="1292" width="0" hidden="1" customWidth="1"/>
    <col min="1293" max="1293" width="1.6640625" customWidth="1"/>
    <col min="1294" max="1294" width="11.33203125" customWidth="1"/>
    <col min="1537" max="1537" width="33.88671875" customWidth="1"/>
    <col min="1538" max="1538" width="57.6640625" customWidth="1"/>
    <col min="1539" max="1539" width="15" bestFit="1" customWidth="1"/>
    <col min="1540" max="1540" width="20.5546875" bestFit="1" customWidth="1"/>
    <col min="1541" max="1541" width="26" bestFit="1" customWidth="1"/>
    <col min="1542" max="1542" width="20" bestFit="1" customWidth="1"/>
    <col min="1543" max="1543" width="34.44140625" bestFit="1" customWidth="1"/>
    <col min="1544" max="1544" width="0" hidden="1" customWidth="1"/>
    <col min="1545" max="1545" width="21.109375" customWidth="1"/>
    <col min="1546" max="1548" width="0" hidden="1" customWidth="1"/>
    <col min="1549" max="1549" width="1.6640625" customWidth="1"/>
    <col min="1550" max="1550" width="11.33203125" customWidth="1"/>
    <col min="1793" max="1793" width="33.88671875" customWidth="1"/>
    <col min="1794" max="1794" width="57.6640625" customWidth="1"/>
    <col min="1795" max="1795" width="15" bestFit="1" customWidth="1"/>
    <col min="1796" max="1796" width="20.5546875" bestFit="1" customWidth="1"/>
    <col min="1797" max="1797" width="26" bestFit="1" customWidth="1"/>
    <col min="1798" max="1798" width="20" bestFit="1" customWidth="1"/>
    <col min="1799" max="1799" width="34.44140625" bestFit="1" customWidth="1"/>
    <col min="1800" max="1800" width="0" hidden="1" customWidth="1"/>
    <col min="1801" max="1801" width="21.109375" customWidth="1"/>
    <col min="1802" max="1804" width="0" hidden="1" customWidth="1"/>
    <col min="1805" max="1805" width="1.6640625" customWidth="1"/>
    <col min="1806" max="1806" width="11.33203125" customWidth="1"/>
    <col min="2049" max="2049" width="33.88671875" customWidth="1"/>
    <col min="2050" max="2050" width="57.6640625" customWidth="1"/>
    <col min="2051" max="2051" width="15" bestFit="1" customWidth="1"/>
    <col min="2052" max="2052" width="20.5546875" bestFit="1" customWidth="1"/>
    <col min="2053" max="2053" width="26" bestFit="1" customWidth="1"/>
    <col min="2054" max="2054" width="20" bestFit="1" customWidth="1"/>
    <col min="2055" max="2055" width="34.44140625" bestFit="1" customWidth="1"/>
    <col min="2056" max="2056" width="0" hidden="1" customWidth="1"/>
    <col min="2057" max="2057" width="21.109375" customWidth="1"/>
    <col min="2058" max="2060" width="0" hidden="1" customWidth="1"/>
    <col min="2061" max="2061" width="1.6640625" customWidth="1"/>
    <col min="2062" max="2062" width="11.33203125" customWidth="1"/>
    <col min="2305" max="2305" width="33.88671875" customWidth="1"/>
    <col min="2306" max="2306" width="57.6640625" customWidth="1"/>
    <col min="2307" max="2307" width="15" bestFit="1" customWidth="1"/>
    <col min="2308" max="2308" width="20.5546875" bestFit="1" customWidth="1"/>
    <col min="2309" max="2309" width="26" bestFit="1" customWidth="1"/>
    <col min="2310" max="2310" width="20" bestFit="1" customWidth="1"/>
    <col min="2311" max="2311" width="34.44140625" bestFit="1" customWidth="1"/>
    <col min="2312" max="2312" width="0" hidden="1" customWidth="1"/>
    <col min="2313" max="2313" width="21.109375" customWidth="1"/>
    <col min="2314" max="2316" width="0" hidden="1" customWidth="1"/>
    <col min="2317" max="2317" width="1.6640625" customWidth="1"/>
    <col min="2318" max="2318" width="11.33203125" customWidth="1"/>
    <col min="2561" max="2561" width="33.88671875" customWidth="1"/>
    <col min="2562" max="2562" width="57.6640625" customWidth="1"/>
    <col min="2563" max="2563" width="15" bestFit="1" customWidth="1"/>
    <col min="2564" max="2564" width="20.5546875" bestFit="1" customWidth="1"/>
    <col min="2565" max="2565" width="26" bestFit="1" customWidth="1"/>
    <col min="2566" max="2566" width="20" bestFit="1" customWidth="1"/>
    <col min="2567" max="2567" width="34.44140625" bestFit="1" customWidth="1"/>
    <col min="2568" max="2568" width="0" hidden="1" customWidth="1"/>
    <col min="2569" max="2569" width="21.109375" customWidth="1"/>
    <col min="2570" max="2572" width="0" hidden="1" customWidth="1"/>
    <col min="2573" max="2573" width="1.6640625" customWidth="1"/>
    <col min="2574" max="2574" width="11.33203125" customWidth="1"/>
    <col min="2817" max="2817" width="33.88671875" customWidth="1"/>
    <col min="2818" max="2818" width="57.6640625" customWidth="1"/>
    <col min="2819" max="2819" width="15" bestFit="1" customWidth="1"/>
    <col min="2820" max="2820" width="20.5546875" bestFit="1" customWidth="1"/>
    <col min="2821" max="2821" width="26" bestFit="1" customWidth="1"/>
    <col min="2822" max="2822" width="20" bestFit="1" customWidth="1"/>
    <col min="2823" max="2823" width="34.44140625" bestFit="1" customWidth="1"/>
    <col min="2824" max="2824" width="0" hidden="1" customWidth="1"/>
    <col min="2825" max="2825" width="21.109375" customWidth="1"/>
    <col min="2826" max="2828" width="0" hidden="1" customWidth="1"/>
    <col min="2829" max="2829" width="1.6640625" customWidth="1"/>
    <col min="2830" max="2830" width="11.33203125" customWidth="1"/>
    <col min="3073" max="3073" width="33.88671875" customWidth="1"/>
    <col min="3074" max="3074" width="57.6640625" customWidth="1"/>
    <col min="3075" max="3075" width="15" bestFit="1" customWidth="1"/>
    <col min="3076" max="3076" width="20.5546875" bestFit="1" customWidth="1"/>
    <col min="3077" max="3077" width="26" bestFit="1" customWidth="1"/>
    <col min="3078" max="3078" width="20" bestFit="1" customWidth="1"/>
    <col min="3079" max="3079" width="34.44140625" bestFit="1" customWidth="1"/>
    <col min="3080" max="3080" width="0" hidden="1" customWidth="1"/>
    <col min="3081" max="3081" width="21.109375" customWidth="1"/>
    <col min="3082" max="3084" width="0" hidden="1" customWidth="1"/>
    <col min="3085" max="3085" width="1.6640625" customWidth="1"/>
    <col min="3086" max="3086" width="11.33203125" customWidth="1"/>
    <col min="3329" max="3329" width="33.88671875" customWidth="1"/>
    <col min="3330" max="3330" width="57.6640625" customWidth="1"/>
    <col min="3331" max="3331" width="15" bestFit="1" customWidth="1"/>
    <col min="3332" max="3332" width="20.5546875" bestFit="1" customWidth="1"/>
    <col min="3333" max="3333" width="26" bestFit="1" customWidth="1"/>
    <col min="3334" max="3334" width="20" bestFit="1" customWidth="1"/>
    <col min="3335" max="3335" width="34.44140625" bestFit="1" customWidth="1"/>
    <col min="3336" max="3336" width="0" hidden="1" customWidth="1"/>
    <col min="3337" max="3337" width="21.109375" customWidth="1"/>
    <col min="3338" max="3340" width="0" hidden="1" customWidth="1"/>
    <col min="3341" max="3341" width="1.6640625" customWidth="1"/>
    <col min="3342" max="3342" width="11.33203125" customWidth="1"/>
    <col min="3585" max="3585" width="33.88671875" customWidth="1"/>
    <col min="3586" max="3586" width="57.6640625" customWidth="1"/>
    <col min="3587" max="3587" width="15" bestFit="1" customWidth="1"/>
    <col min="3588" max="3588" width="20.5546875" bestFit="1" customWidth="1"/>
    <col min="3589" max="3589" width="26" bestFit="1" customWidth="1"/>
    <col min="3590" max="3590" width="20" bestFit="1" customWidth="1"/>
    <col min="3591" max="3591" width="34.44140625" bestFit="1" customWidth="1"/>
    <col min="3592" max="3592" width="0" hidden="1" customWidth="1"/>
    <col min="3593" max="3593" width="21.109375" customWidth="1"/>
    <col min="3594" max="3596" width="0" hidden="1" customWidth="1"/>
    <col min="3597" max="3597" width="1.6640625" customWidth="1"/>
    <col min="3598" max="3598" width="11.33203125" customWidth="1"/>
    <col min="3841" max="3841" width="33.88671875" customWidth="1"/>
    <col min="3842" max="3842" width="57.6640625" customWidth="1"/>
    <col min="3843" max="3843" width="15" bestFit="1" customWidth="1"/>
    <col min="3844" max="3844" width="20.5546875" bestFit="1" customWidth="1"/>
    <col min="3845" max="3845" width="26" bestFit="1" customWidth="1"/>
    <col min="3846" max="3846" width="20" bestFit="1" customWidth="1"/>
    <col min="3847" max="3847" width="34.44140625" bestFit="1" customWidth="1"/>
    <col min="3848" max="3848" width="0" hidden="1" customWidth="1"/>
    <col min="3849" max="3849" width="21.109375" customWidth="1"/>
    <col min="3850" max="3852" width="0" hidden="1" customWidth="1"/>
    <col min="3853" max="3853" width="1.6640625" customWidth="1"/>
    <col min="3854" max="3854" width="11.33203125" customWidth="1"/>
    <col min="4097" max="4097" width="33.88671875" customWidth="1"/>
    <col min="4098" max="4098" width="57.6640625" customWidth="1"/>
    <col min="4099" max="4099" width="15" bestFit="1" customWidth="1"/>
    <col min="4100" max="4100" width="20.5546875" bestFit="1" customWidth="1"/>
    <col min="4101" max="4101" width="26" bestFit="1" customWidth="1"/>
    <col min="4102" max="4102" width="20" bestFit="1" customWidth="1"/>
    <col min="4103" max="4103" width="34.44140625" bestFit="1" customWidth="1"/>
    <col min="4104" max="4104" width="0" hidden="1" customWidth="1"/>
    <col min="4105" max="4105" width="21.109375" customWidth="1"/>
    <col min="4106" max="4108" width="0" hidden="1" customWidth="1"/>
    <col min="4109" max="4109" width="1.6640625" customWidth="1"/>
    <col min="4110" max="4110" width="11.33203125" customWidth="1"/>
    <col min="4353" max="4353" width="33.88671875" customWidth="1"/>
    <col min="4354" max="4354" width="57.6640625" customWidth="1"/>
    <col min="4355" max="4355" width="15" bestFit="1" customWidth="1"/>
    <col min="4356" max="4356" width="20.5546875" bestFit="1" customWidth="1"/>
    <col min="4357" max="4357" width="26" bestFit="1" customWidth="1"/>
    <col min="4358" max="4358" width="20" bestFit="1" customWidth="1"/>
    <col min="4359" max="4359" width="34.44140625" bestFit="1" customWidth="1"/>
    <col min="4360" max="4360" width="0" hidden="1" customWidth="1"/>
    <col min="4361" max="4361" width="21.109375" customWidth="1"/>
    <col min="4362" max="4364" width="0" hidden="1" customWidth="1"/>
    <col min="4365" max="4365" width="1.6640625" customWidth="1"/>
    <col min="4366" max="4366" width="11.33203125" customWidth="1"/>
    <col min="4609" max="4609" width="33.88671875" customWidth="1"/>
    <col min="4610" max="4610" width="57.6640625" customWidth="1"/>
    <col min="4611" max="4611" width="15" bestFit="1" customWidth="1"/>
    <col min="4612" max="4612" width="20.5546875" bestFit="1" customWidth="1"/>
    <col min="4613" max="4613" width="26" bestFit="1" customWidth="1"/>
    <col min="4614" max="4614" width="20" bestFit="1" customWidth="1"/>
    <col min="4615" max="4615" width="34.44140625" bestFit="1" customWidth="1"/>
    <col min="4616" max="4616" width="0" hidden="1" customWidth="1"/>
    <col min="4617" max="4617" width="21.109375" customWidth="1"/>
    <col min="4618" max="4620" width="0" hidden="1" customWidth="1"/>
    <col min="4621" max="4621" width="1.6640625" customWidth="1"/>
    <col min="4622" max="4622" width="11.33203125" customWidth="1"/>
    <col min="4865" max="4865" width="33.88671875" customWidth="1"/>
    <col min="4866" max="4866" width="57.6640625" customWidth="1"/>
    <col min="4867" max="4867" width="15" bestFit="1" customWidth="1"/>
    <col min="4868" max="4868" width="20.5546875" bestFit="1" customWidth="1"/>
    <col min="4869" max="4869" width="26" bestFit="1" customWidth="1"/>
    <col min="4870" max="4870" width="20" bestFit="1" customWidth="1"/>
    <col min="4871" max="4871" width="34.44140625" bestFit="1" customWidth="1"/>
    <col min="4872" max="4872" width="0" hidden="1" customWidth="1"/>
    <col min="4873" max="4873" width="21.109375" customWidth="1"/>
    <col min="4874" max="4876" width="0" hidden="1" customWidth="1"/>
    <col min="4877" max="4877" width="1.6640625" customWidth="1"/>
    <col min="4878" max="4878" width="11.33203125" customWidth="1"/>
    <col min="5121" max="5121" width="33.88671875" customWidth="1"/>
    <col min="5122" max="5122" width="57.6640625" customWidth="1"/>
    <col min="5123" max="5123" width="15" bestFit="1" customWidth="1"/>
    <col min="5124" max="5124" width="20.5546875" bestFit="1" customWidth="1"/>
    <col min="5125" max="5125" width="26" bestFit="1" customWidth="1"/>
    <col min="5126" max="5126" width="20" bestFit="1" customWidth="1"/>
    <col min="5127" max="5127" width="34.44140625" bestFit="1" customWidth="1"/>
    <col min="5128" max="5128" width="0" hidden="1" customWidth="1"/>
    <col min="5129" max="5129" width="21.109375" customWidth="1"/>
    <col min="5130" max="5132" width="0" hidden="1" customWidth="1"/>
    <col min="5133" max="5133" width="1.6640625" customWidth="1"/>
    <col min="5134" max="5134" width="11.33203125" customWidth="1"/>
    <col min="5377" max="5377" width="33.88671875" customWidth="1"/>
    <col min="5378" max="5378" width="57.6640625" customWidth="1"/>
    <col min="5379" max="5379" width="15" bestFit="1" customWidth="1"/>
    <col min="5380" max="5380" width="20.5546875" bestFit="1" customWidth="1"/>
    <col min="5381" max="5381" width="26" bestFit="1" customWidth="1"/>
    <col min="5382" max="5382" width="20" bestFit="1" customWidth="1"/>
    <col min="5383" max="5383" width="34.44140625" bestFit="1" customWidth="1"/>
    <col min="5384" max="5384" width="0" hidden="1" customWidth="1"/>
    <col min="5385" max="5385" width="21.109375" customWidth="1"/>
    <col min="5386" max="5388" width="0" hidden="1" customWidth="1"/>
    <col min="5389" max="5389" width="1.6640625" customWidth="1"/>
    <col min="5390" max="5390" width="11.33203125" customWidth="1"/>
    <col min="5633" max="5633" width="33.88671875" customWidth="1"/>
    <col min="5634" max="5634" width="57.6640625" customWidth="1"/>
    <col min="5635" max="5635" width="15" bestFit="1" customWidth="1"/>
    <col min="5636" max="5636" width="20.5546875" bestFit="1" customWidth="1"/>
    <col min="5637" max="5637" width="26" bestFit="1" customWidth="1"/>
    <col min="5638" max="5638" width="20" bestFit="1" customWidth="1"/>
    <col min="5639" max="5639" width="34.44140625" bestFit="1" customWidth="1"/>
    <col min="5640" max="5640" width="0" hidden="1" customWidth="1"/>
    <col min="5641" max="5641" width="21.109375" customWidth="1"/>
    <col min="5642" max="5644" width="0" hidden="1" customWidth="1"/>
    <col min="5645" max="5645" width="1.6640625" customWidth="1"/>
    <col min="5646" max="5646" width="11.33203125" customWidth="1"/>
    <col min="5889" max="5889" width="33.88671875" customWidth="1"/>
    <col min="5890" max="5890" width="57.6640625" customWidth="1"/>
    <col min="5891" max="5891" width="15" bestFit="1" customWidth="1"/>
    <col min="5892" max="5892" width="20.5546875" bestFit="1" customWidth="1"/>
    <col min="5893" max="5893" width="26" bestFit="1" customWidth="1"/>
    <col min="5894" max="5894" width="20" bestFit="1" customWidth="1"/>
    <col min="5895" max="5895" width="34.44140625" bestFit="1" customWidth="1"/>
    <col min="5896" max="5896" width="0" hidden="1" customWidth="1"/>
    <col min="5897" max="5897" width="21.109375" customWidth="1"/>
    <col min="5898" max="5900" width="0" hidden="1" customWidth="1"/>
    <col min="5901" max="5901" width="1.6640625" customWidth="1"/>
    <col min="5902" max="5902" width="11.33203125" customWidth="1"/>
    <col min="6145" max="6145" width="33.88671875" customWidth="1"/>
    <col min="6146" max="6146" width="57.6640625" customWidth="1"/>
    <col min="6147" max="6147" width="15" bestFit="1" customWidth="1"/>
    <col min="6148" max="6148" width="20.5546875" bestFit="1" customWidth="1"/>
    <col min="6149" max="6149" width="26" bestFit="1" customWidth="1"/>
    <col min="6150" max="6150" width="20" bestFit="1" customWidth="1"/>
    <col min="6151" max="6151" width="34.44140625" bestFit="1" customWidth="1"/>
    <col min="6152" max="6152" width="0" hidden="1" customWidth="1"/>
    <col min="6153" max="6153" width="21.109375" customWidth="1"/>
    <col min="6154" max="6156" width="0" hidden="1" customWidth="1"/>
    <col min="6157" max="6157" width="1.6640625" customWidth="1"/>
    <col min="6158" max="6158" width="11.33203125" customWidth="1"/>
    <col min="6401" max="6401" width="33.88671875" customWidth="1"/>
    <col min="6402" max="6402" width="57.6640625" customWidth="1"/>
    <col min="6403" max="6403" width="15" bestFit="1" customWidth="1"/>
    <col min="6404" max="6404" width="20.5546875" bestFit="1" customWidth="1"/>
    <col min="6405" max="6405" width="26" bestFit="1" customWidth="1"/>
    <col min="6406" max="6406" width="20" bestFit="1" customWidth="1"/>
    <col min="6407" max="6407" width="34.44140625" bestFit="1" customWidth="1"/>
    <col min="6408" max="6408" width="0" hidden="1" customWidth="1"/>
    <col min="6409" max="6409" width="21.109375" customWidth="1"/>
    <col min="6410" max="6412" width="0" hidden="1" customWidth="1"/>
    <col min="6413" max="6413" width="1.6640625" customWidth="1"/>
    <col min="6414" max="6414" width="11.33203125" customWidth="1"/>
    <col min="6657" max="6657" width="33.88671875" customWidth="1"/>
    <col min="6658" max="6658" width="57.6640625" customWidth="1"/>
    <col min="6659" max="6659" width="15" bestFit="1" customWidth="1"/>
    <col min="6660" max="6660" width="20.5546875" bestFit="1" customWidth="1"/>
    <col min="6661" max="6661" width="26" bestFit="1" customWidth="1"/>
    <col min="6662" max="6662" width="20" bestFit="1" customWidth="1"/>
    <col min="6663" max="6663" width="34.44140625" bestFit="1" customWidth="1"/>
    <col min="6664" max="6664" width="0" hidden="1" customWidth="1"/>
    <col min="6665" max="6665" width="21.109375" customWidth="1"/>
    <col min="6666" max="6668" width="0" hidden="1" customWidth="1"/>
    <col min="6669" max="6669" width="1.6640625" customWidth="1"/>
    <col min="6670" max="6670" width="11.33203125" customWidth="1"/>
    <col min="6913" max="6913" width="33.88671875" customWidth="1"/>
    <col min="6914" max="6914" width="57.6640625" customWidth="1"/>
    <col min="6915" max="6915" width="15" bestFit="1" customWidth="1"/>
    <col min="6916" max="6916" width="20.5546875" bestFit="1" customWidth="1"/>
    <col min="6917" max="6917" width="26" bestFit="1" customWidth="1"/>
    <col min="6918" max="6918" width="20" bestFit="1" customWidth="1"/>
    <col min="6919" max="6919" width="34.44140625" bestFit="1" customWidth="1"/>
    <col min="6920" max="6920" width="0" hidden="1" customWidth="1"/>
    <col min="6921" max="6921" width="21.109375" customWidth="1"/>
    <col min="6922" max="6924" width="0" hidden="1" customWidth="1"/>
    <col min="6925" max="6925" width="1.6640625" customWidth="1"/>
    <col min="6926" max="6926" width="11.33203125" customWidth="1"/>
    <col min="7169" max="7169" width="33.88671875" customWidth="1"/>
    <col min="7170" max="7170" width="57.6640625" customWidth="1"/>
    <col min="7171" max="7171" width="15" bestFit="1" customWidth="1"/>
    <col min="7172" max="7172" width="20.5546875" bestFit="1" customWidth="1"/>
    <col min="7173" max="7173" width="26" bestFit="1" customWidth="1"/>
    <col min="7174" max="7174" width="20" bestFit="1" customWidth="1"/>
    <col min="7175" max="7175" width="34.44140625" bestFit="1" customWidth="1"/>
    <col min="7176" max="7176" width="0" hidden="1" customWidth="1"/>
    <col min="7177" max="7177" width="21.109375" customWidth="1"/>
    <col min="7178" max="7180" width="0" hidden="1" customWidth="1"/>
    <col min="7181" max="7181" width="1.6640625" customWidth="1"/>
    <col min="7182" max="7182" width="11.33203125" customWidth="1"/>
    <col min="7425" max="7425" width="33.88671875" customWidth="1"/>
    <col min="7426" max="7426" width="57.6640625" customWidth="1"/>
    <col min="7427" max="7427" width="15" bestFit="1" customWidth="1"/>
    <col min="7428" max="7428" width="20.5546875" bestFit="1" customWidth="1"/>
    <col min="7429" max="7429" width="26" bestFit="1" customWidth="1"/>
    <col min="7430" max="7430" width="20" bestFit="1" customWidth="1"/>
    <col min="7431" max="7431" width="34.44140625" bestFit="1" customWidth="1"/>
    <col min="7432" max="7432" width="0" hidden="1" customWidth="1"/>
    <col min="7433" max="7433" width="21.109375" customWidth="1"/>
    <col min="7434" max="7436" width="0" hidden="1" customWidth="1"/>
    <col min="7437" max="7437" width="1.6640625" customWidth="1"/>
    <col min="7438" max="7438" width="11.33203125" customWidth="1"/>
    <col min="7681" max="7681" width="33.88671875" customWidth="1"/>
    <col min="7682" max="7682" width="57.6640625" customWidth="1"/>
    <col min="7683" max="7683" width="15" bestFit="1" customWidth="1"/>
    <col min="7684" max="7684" width="20.5546875" bestFit="1" customWidth="1"/>
    <col min="7685" max="7685" width="26" bestFit="1" customWidth="1"/>
    <col min="7686" max="7686" width="20" bestFit="1" customWidth="1"/>
    <col min="7687" max="7687" width="34.44140625" bestFit="1" customWidth="1"/>
    <col min="7688" max="7688" width="0" hidden="1" customWidth="1"/>
    <col min="7689" max="7689" width="21.109375" customWidth="1"/>
    <col min="7690" max="7692" width="0" hidden="1" customWidth="1"/>
    <col min="7693" max="7693" width="1.6640625" customWidth="1"/>
    <col min="7694" max="7694" width="11.33203125" customWidth="1"/>
    <col min="7937" max="7937" width="33.88671875" customWidth="1"/>
    <col min="7938" max="7938" width="57.6640625" customWidth="1"/>
    <col min="7939" max="7939" width="15" bestFit="1" customWidth="1"/>
    <col min="7940" max="7940" width="20.5546875" bestFit="1" customWidth="1"/>
    <col min="7941" max="7941" width="26" bestFit="1" customWidth="1"/>
    <col min="7942" max="7942" width="20" bestFit="1" customWidth="1"/>
    <col min="7943" max="7943" width="34.44140625" bestFit="1" customWidth="1"/>
    <col min="7944" max="7944" width="0" hidden="1" customWidth="1"/>
    <col min="7945" max="7945" width="21.109375" customWidth="1"/>
    <col min="7946" max="7948" width="0" hidden="1" customWidth="1"/>
    <col min="7949" max="7949" width="1.6640625" customWidth="1"/>
    <col min="7950" max="7950" width="11.33203125" customWidth="1"/>
    <col min="8193" max="8193" width="33.88671875" customWidth="1"/>
    <col min="8194" max="8194" width="57.6640625" customWidth="1"/>
    <col min="8195" max="8195" width="15" bestFit="1" customWidth="1"/>
    <col min="8196" max="8196" width="20.5546875" bestFit="1" customWidth="1"/>
    <col min="8197" max="8197" width="26" bestFit="1" customWidth="1"/>
    <col min="8198" max="8198" width="20" bestFit="1" customWidth="1"/>
    <col min="8199" max="8199" width="34.44140625" bestFit="1" customWidth="1"/>
    <col min="8200" max="8200" width="0" hidden="1" customWidth="1"/>
    <col min="8201" max="8201" width="21.109375" customWidth="1"/>
    <col min="8202" max="8204" width="0" hidden="1" customWidth="1"/>
    <col min="8205" max="8205" width="1.6640625" customWidth="1"/>
    <col min="8206" max="8206" width="11.33203125" customWidth="1"/>
    <col min="8449" max="8449" width="33.88671875" customWidth="1"/>
    <col min="8450" max="8450" width="57.6640625" customWidth="1"/>
    <col min="8451" max="8451" width="15" bestFit="1" customWidth="1"/>
    <col min="8452" max="8452" width="20.5546875" bestFit="1" customWidth="1"/>
    <col min="8453" max="8453" width="26" bestFit="1" customWidth="1"/>
    <col min="8454" max="8454" width="20" bestFit="1" customWidth="1"/>
    <col min="8455" max="8455" width="34.44140625" bestFit="1" customWidth="1"/>
    <col min="8456" max="8456" width="0" hidden="1" customWidth="1"/>
    <col min="8457" max="8457" width="21.109375" customWidth="1"/>
    <col min="8458" max="8460" width="0" hidden="1" customWidth="1"/>
    <col min="8461" max="8461" width="1.6640625" customWidth="1"/>
    <col min="8462" max="8462" width="11.33203125" customWidth="1"/>
    <col min="8705" max="8705" width="33.88671875" customWidth="1"/>
    <col min="8706" max="8706" width="57.6640625" customWidth="1"/>
    <col min="8707" max="8707" width="15" bestFit="1" customWidth="1"/>
    <col min="8708" max="8708" width="20.5546875" bestFit="1" customWidth="1"/>
    <col min="8709" max="8709" width="26" bestFit="1" customWidth="1"/>
    <col min="8710" max="8710" width="20" bestFit="1" customWidth="1"/>
    <col min="8711" max="8711" width="34.44140625" bestFit="1" customWidth="1"/>
    <col min="8712" max="8712" width="0" hidden="1" customWidth="1"/>
    <col min="8713" max="8713" width="21.109375" customWidth="1"/>
    <col min="8714" max="8716" width="0" hidden="1" customWidth="1"/>
    <col min="8717" max="8717" width="1.6640625" customWidth="1"/>
    <col min="8718" max="8718" width="11.33203125" customWidth="1"/>
    <col min="8961" max="8961" width="33.88671875" customWidth="1"/>
    <col min="8962" max="8962" width="57.6640625" customWidth="1"/>
    <col min="8963" max="8963" width="15" bestFit="1" customWidth="1"/>
    <col min="8964" max="8964" width="20.5546875" bestFit="1" customWidth="1"/>
    <col min="8965" max="8965" width="26" bestFit="1" customWidth="1"/>
    <col min="8966" max="8966" width="20" bestFit="1" customWidth="1"/>
    <col min="8967" max="8967" width="34.44140625" bestFit="1" customWidth="1"/>
    <col min="8968" max="8968" width="0" hidden="1" customWidth="1"/>
    <col min="8969" max="8969" width="21.109375" customWidth="1"/>
    <col min="8970" max="8972" width="0" hidden="1" customWidth="1"/>
    <col min="8973" max="8973" width="1.6640625" customWidth="1"/>
    <col min="8974" max="8974" width="11.33203125" customWidth="1"/>
    <col min="9217" max="9217" width="33.88671875" customWidth="1"/>
    <col min="9218" max="9218" width="57.6640625" customWidth="1"/>
    <col min="9219" max="9219" width="15" bestFit="1" customWidth="1"/>
    <col min="9220" max="9220" width="20.5546875" bestFit="1" customWidth="1"/>
    <col min="9221" max="9221" width="26" bestFit="1" customWidth="1"/>
    <col min="9222" max="9222" width="20" bestFit="1" customWidth="1"/>
    <col min="9223" max="9223" width="34.44140625" bestFit="1" customWidth="1"/>
    <col min="9224" max="9224" width="0" hidden="1" customWidth="1"/>
    <col min="9225" max="9225" width="21.109375" customWidth="1"/>
    <col min="9226" max="9228" width="0" hidden="1" customWidth="1"/>
    <col min="9229" max="9229" width="1.6640625" customWidth="1"/>
    <col min="9230" max="9230" width="11.33203125" customWidth="1"/>
    <col min="9473" max="9473" width="33.88671875" customWidth="1"/>
    <col min="9474" max="9474" width="57.6640625" customWidth="1"/>
    <col min="9475" max="9475" width="15" bestFit="1" customWidth="1"/>
    <col min="9476" max="9476" width="20.5546875" bestFit="1" customWidth="1"/>
    <col min="9477" max="9477" width="26" bestFit="1" customWidth="1"/>
    <col min="9478" max="9478" width="20" bestFit="1" customWidth="1"/>
    <col min="9479" max="9479" width="34.44140625" bestFit="1" customWidth="1"/>
    <col min="9480" max="9480" width="0" hidden="1" customWidth="1"/>
    <col min="9481" max="9481" width="21.109375" customWidth="1"/>
    <col min="9482" max="9484" width="0" hidden="1" customWidth="1"/>
    <col min="9485" max="9485" width="1.6640625" customWidth="1"/>
    <col min="9486" max="9486" width="11.33203125" customWidth="1"/>
    <col min="9729" max="9729" width="33.88671875" customWidth="1"/>
    <col min="9730" max="9730" width="57.6640625" customWidth="1"/>
    <col min="9731" max="9731" width="15" bestFit="1" customWidth="1"/>
    <col min="9732" max="9732" width="20.5546875" bestFit="1" customWidth="1"/>
    <col min="9733" max="9733" width="26" bestFit="1" customWidth="1"/>
    <col min="9734" max="9734" width="20" bestFit="1" customWidth="1"/>
    <col min="9735" max="9735" width="34.44140625" bestFit="1" customWidth="1"/>
    <col min="9736" max="9736" width="0" hidden="1" customWidth="1"/>
    <col min="9737" max="9737" width="21.109375" customWidth="1"/>
    <col min="9738" max="9740" width="0" hidden="1" customWidth="1"/>
    <col min="9741" max="9741" width="1.6640625" customWidth="1"/>
    <col min="9742" max="9742" width="11.33203125" customWidth="1"/>
    <col min="9985" max="9985" width="33.88671875" customWidth="1"/>
    <col min="9986" max="9986" width="57.6640625" customWidth="1"/>
    <col min="9987" max="9987" width="15" bestFit="1" customWidth="1"/>
    <col min="9988" max="9988" width="20.5546875" bestFit="1" customWidth="1"/>
    <col min="9989" max="9989" width="26" bestFit="1" customWidth="1"/>
    <col min="9990" max="9990" width="20" bestFit="1" customWidth="1"/>
    <col min="9991" max="9991" width="34.44140625" bestFit="1" customWidth="1"/>
    <col min="9992" max="9992" width="0" hidden="1" customWidth="1"/>
    <col min="9993" max="9993" width="21.109375" customWidth="1"/>
    <col min="9994" max="9996" width="0" hidden="1" customWidth="1"/>
    <col min="9997" max="9997" width="1.6640625" customWidth="1"/>
    <col min="9998" max="9998" width="11.33203125" customWidth="1"/>
    <col min="10241" max="10241" width="33.88671875" customWidth="1"/>
    <col min="10242" max="10242" width="57.6640625" customWidth="1"/>
    <col min="10243" max="10243" width="15" bestFit="1" customWidth="1"/>
    <col min="10244" max="10244" width="20.5546875" bestFit="1" customWidth="1"/>
    <col min="10245" max="10245" width="26" bestFit="1" customWidth="1"/>
    <col min="10246" max="10246" width="20" bestFit="1" customWidth="1"/>
    <col min="10247" max="10247" width="34.44140625" bestFit="1" customWidth="1"/>
    <col min="10248" max="10248" width="0" hidden="1" customWidth="1"/>
    <col min="10249" max="10249" width="21.109375" customWidth="1"/>
    <col min="10250" max="10252" width="0" hidden="1" customWidth="1"/>
    <col min="10253" max="10253" width="1.6640625" customWidth="1"/>
    <col min="10254" max="10254" width="11.33203125" customWidth="1"/>
    <col min="10497" max="10497" width="33.88671875" customWidth="1"/>
    <col min="10498" max="10498" width="57.6640625" customWidth="1"/>
    <col min="10499" max="10499" width="15" bestFit="1" customWidth="1"/>
    <col min="10500" max="10500" width="20.5546875" bestFit="1" customWidth="1"/>
    <col min="10501" max="10501" width="26" bestFit="1" customWidth="1"/>
    <col min="10502" max="10502" width="20" bestFit="1" customWidth="1"/>
    <col min="10503" max="10503" width="34.44140625" bestFit="1" customWidth="1"/>
    <col min="10504" max="10504" width="0" hidden="1" customWidth="1"/>
    <col min="10505" max="10505" width="21.109375" customWidth="1"/>
    <col min="10506" max="10508" width="0" hidden="1" customWidth="1"/>
    <col min="10509" max="10509" width="1.6640625" customWidth="1"/>
    <col min="10510" max="10510" width="11.33203125" customWidth="1"/>
    <col min="10753" max="10753" width="33.88671875" customWidth="1"/>
    <col min="10754" max="10754" width="57.6640625" customWidth="1"/>
    <col min="10755" max="10755" width="15" bestFit="1" customWidth="1"/>
    <col min="10756" max="10756" width="20.5546875" bestFit="1" customWidth="1"/>
    <col min="10757" max="10757" width="26" bestFit="1" customWidth="1"/>
    <col min="10758" max="10758" width="20" bestFit="1" customWidth="1"/>
    <col min="10759" max="10759" width="34.44140625" bestFit="1" customWidth="1"/>
    <col min="10760" max="10760" width="0" hidden="1" customWidth="1"/>
    <col min="10761" max="10761" width="21.109375" customWidth="1"/>
    <col min="10762" max="10764" width="0" hidden="1" customWidth="1"/>
    <col min="10765" max="10765" width="1.6640625" customWidth="1"/>
    <col min="10766" max="10766" width="11.33203125" customWidth="1"/>
    <col min="11009" max="11009" width="33.88671875" customWidth="1"/>
    <col min="11010" max="11010" width="57.6640625" customWidth="1"/>
    <col min="11011" max="11011" width="15" bestFit="1" customWidth="1"/>
    <col min="11012" max="11012" width="20.5546875" bestFit="1" customWidth="1"/>
    <col min="11013" max="11013" width="26" bestFit="1" customWidth="1"/>
    <col min="11014" max="11014" width="20" bestFit="1" customWidth="1"/>
    <col min="11015" max="11015" width="34.44140625" bestFit="1" customWidth="1"/>
    <col min="11016" max="11016" width="0" hidden="1" customWidth="1"/>
    <col min="11017" max="11017" width="21.109375" customWidth="1"/>
    <col min="11018" max="11020" width="0" hidden="1" customWidth="1"/>
    <col min="11021" max="11021" width="1.6640625" customWidth="1"/>
    <col min="11022" max="11022" width="11.33203125" customWidth="1"/>
    <col min="11265" max="11265" width="33.88671875" customWidth="1"/>
    <col min="11266" max="11266" width="57.6640625" customWidth="1"/>
    <col min="11267" max="11267" width="15" bestFit="1" customWidth="1"/>
    <col min="11268" max="11268" width="20.5546875" bestFit="1" customWidth="1"/>
    <col min="11269" max="11269" width="26" bestFit="1" customWidth="1"/>
    <col min="11270" max="11270" width="20" bestFit="1" customWidth="1"/>
    <col min="11271" max="11271" width="34.44140625" bestFit="1" customWidth="1"/>
    <col min="11272" max="11272" width="0" hidden="1" customWidth="1"/>
    <col min="11273" max="11273" width="21.109375" customWidth="1"/>
    <col min="11274" max="11276" width="0" hidden="1" customWidth="1"/>
    <col min="11277" max="11277" width="1.6640625" customWidth="1"/>
    <col min="11278" max="11278" width="11.33203125" customWidth="1"/>
    <col min="11521" max="11521" width="33.88671875" customWidth="1"/>
    <col min="11522" max="11522" width="57.6640625" customWidth="1"/>
    <col min="11523" max="11523" width="15" bestFit="1" customWidth="1"/>
    <col min="11524" max="11524" width="20.5546875" bestFit="1" customWidth="1"/>
    <col min="11525" max="11525" width="26" bestFit="1" customWidth="1"/>
    <col min="11526" max="11526" width="20" bestFit="1" customWidth="1"/>
    <col min="11527" max="11527" width="34.44140625" bestFit="1" customWidth="1"/>
    <col min="11528" max="11528" width="0" hidden="1" customWidth="1"/>
    <col min="11529" max="11529" width="21.109375" customWidth="1"/>
    <col min="11530" max="11532" width="0" hidden="1" customWidth="1"/>
    <col min="11533" max="11533" width="1.6640625" customWidth="1"/>
    <col min="11534" max="11534" width="11.33203125" customWidth="1"/>
    <col min="11777" max="11777" width="33.88671875" customWidth="1"/>
    <col min="11778" max="11778" width="57.6640625" customWidth="1"/>
    <col min="11779" max="11779" width="15" bestFit="1" customWidth="1"/>
    <col min="11780" max="11780" width="20.5546875" bestFit="1" customWidth="1"/>
    <col min="11781" max="11781" width="26" bestFit="1" customWidth="1"/>
    <col min="11782" max="11782" width="20" bestFit="1" customWidth="1"/>
    <col min="11783" max="11783" width="34.44140625" bestFit="1" customWidth="1"/>
    <col min="11784" max="11784" width="0" hidden="1" customWidth="1"/>
    <col min="11785" max="11785" width="21.109375" customWidth="1"/>
    <col min="11786" max="11788" width="0" hidden="1" customWidth="1"/>
    <col min="11789" max="11789" width="1.6640625" customWidth="1"/>
    <col min="11790" max="11790" width="11.33203125" customWidth="1"/>
    <col min="12033" max="12033" width="33.88671875" customWidth="1"/>
    <col min="12034" max="12034" width="57.6640625" customWidth="1"/>
    <col min="12035" max="12035" width="15" bestFit="1" customWidth="1"/>
    <col min="12036" max="12036" width="20.5546875" bestFit="1" customWidth="1"/>
    <col min="12037" max="12037" width="26" bestFit="1" customWidth="1"/>
    <col min="12038" max="12038" width="20" bestFit="1" customWidth="1"/>
    <col min="12039" max="12039" width="34.44140625" bestFit="1" customWidth="1"/>
    <col min="12040" max="12040" width="0" hidden="1" customWidth="1"/>
    <col min="12041" max="12041" width="21.109375" customWidth="1"/>
    <col min="12042" max="12044" width="0" hidden="1" customWidth="1"/>
    <col min="12045" max="12045" width="1.6640625" customWidth="1"/>
    <col min="12046" max="12046" width="11.33203125" customWidth="1"/>
    <col min="12289" max="12289" width="33.88671875" customWidth="1"/>
    <col min="12290" max="12290" width="57.6640625" customWidth="1"/>
    <col min="12291" max="12291" width="15" bestFit="1" customWidth="1"/>
    <col min="12292" max="12292" width="20.5546875" bestFit="1" customWidth="1"/>
    <col min="12293" max="12293" width="26" bestFit="1" customWidth="1"/>
    <col min="12294" max="12294" width="20" bestFit="1" customWidth="1"/>
    <col min="12295" max="12295" width="34.44140625" bestFit="1" customWidth="1"/>
    <col min="12296" max="12296" width="0" hidden="1" customWidth="1"/>
    <col min="12297" max="12297" width="21.109375" customWidth="1"/>
    <col min="12298" max="12300" width="0" hidden="1" customWidth="1"/>
    <col min="12301" max="12301" width="1.6640625" customWidth="1"/>
    <col min="12302" max="12302" width="11.33203125" customWidth="1"/>
    <col min="12545" max="12545" width="33.88671875" customWidth="1"/>
    <col min="12546" max="12546" width="57.6640625" customWidth="1"/>
    <col min="12547" max="12547" width="15" bestFit="1" customWidth="1"/>
    <col min="12548" max="12548" width="20.5546875" bestFit="1" customWidth="1"/>
    <col min="12549" max="12549" width="26" bestFit="1" customWidth="1"/>
    <col min="12550" max="12550" width="20" bestFit="1" customWidth="1"/>
    <col min="12551" max="12551" width="34.44140625" bestFit="1" customWidth="1"/>
    <col min="12552" max="12552" width="0" hidden="1" customWidth="1"/>
    <col min="12553" max="12553" width="21.109375" customWidth="1"/>
    <col min="12554" max="12556" width="0" hidden="1" customWidth="1"/>
    <col min="12557" max="12557" width="1.6640625" customWidth="1"/>
    <col min="12558" max="12558" width="11.33203125" customWidth="1"/>
    <col min="12801" max="12801" width="33.88671875" customWidth="1"/>
    <col min="12802" max="12802" width="57.6640625" customWidth="1"/>
    <col min="12803" max="12803" width="15" bestFit="1" customWidth="1"/>
    <col min="12804" max="12804" width="20.5546875" bestFit="1" customWidth="1"/>
    <col min="12805" max="12805" width="26" bestFit="1" customWidth="1"/>
    <col min="12806" max="12806" width="20" bestFit="1" customWidth="1"/>
    <col min="12807" max="12807" width="34.44140625" bestFit="1" customWidth="1"/>
    <col min="12808" max="12808" width="0" hidden="1" customWidth="1"/>
    <col min="12809" max="12809" width="21.109375" customWidth="1"/>
    <col min="12810" max="12812" width="0" hidden="1" customWidth="1"/>
    <col min="12813" max="12813" width="1.6640625" customWidth="1"/>
    <col min="12814" max="12814" width="11.33203125" customWidth="1"/>
    <col min="13057" max="13057" width="33.88671875" customWidth="1"/>
    <col min="13058" max="13058" width="57.6640625" customWidth="1"/>
    <col min="13059" max="13059" width="15" bestFit="1" customWidth="1"/>
    <col min="13060" max="13060" width="20.5546875" bestFit="1" customWidth="1"/>
    <col min="13061" max="13061" width="26" bestFit="1" customWidth="1"/>
    <col min="13062" max="13062" width="20" bestFit="1" customWidth="1"/>
    <col min="13063" max="13063" width="34.44140625" bestFit="1" customWidth="1"/>
    <col min="13064" max="13064" width="0" hidden="1" customWidth="1"/>
    <col min="13065" max="13065" width="21.109375" customWidth="1"/>
    <col min="13066" max="13068" width="0" hidden="1" customWidth="1"/>
    <col min="13069" max="13069" width="1.6640625" customWidth="1"/>
    <col min="13070" max="13070" width="11.33203125" customWidth="1"/>
    <col min="13313" max="13313" width="33.88671875" customWidth="1"/>
    <col min="13314" max="13314" width="57.6640625" customWidth="1"/>
    <col min="13315" max="13315" width="15" bestFit="1" customWidth="1"/>
    <col min="13316" max="13316" width="20.5546875" bestFit="1" customWidth="1"/>
    <col min="13317" max="13317" width="26" bestFit="1" customWidth="1"/>
    <col min="13318" max="13318" width="20" bestFit="1" customWidth="1"/>
    <col min="13319" max="13319" width="34.44140625" bestFit="1" customWidth="1"/>
    <col min="13320" max="13320" width="0" hidden="1" customWidth="1"/>
    <col min="13321" max="13321" width="21.109375" customWidth="1"/>
    <col min="13322" max="13324" width="0" hidden="1" customWidth="1"/>
    <col min="13325" max="13325" width="1.6640625" customWidth="1"/>
    <col min="13326" max="13326" width="11.33203125" customWidth="1"/>
    <col min="13569" max="13569" width="33.88671875" customWidth="1"/>
    <col min="13570" max="13570" width="57.6640625" customWidth="1"/>
    <col min="13571" max="13571" width="15" bestFit="1" customWidth="1"/>
    <col min="13572" max="13572" width="20.5546875" bestFit="1" customWidth="1"/>
    <col min="13573" max="13573" width="26" bestFit="1" customWidth="1"/>
    <col min="13574" max="13574" width="20" bestFit="1" customWidth="1"/>
    <col min="13575" max="13575" width="34.44140625" bestFit="1" customWidth="1"/>
    <col min="13576" max="13576" width="0" hidden="1" customWidth="1"/>
    <col min="13577" max="13577" width="21.109375" customWidth="1"/>
    <col min="13578" max="13580" width="0" hidden="1" customWidth="1"/>
    <col min="13581" max="13581" width="1.6640625" customWidth="1"/>
    <col min="13582" max="13582" width="11.33203125" customWidth="1"/>
    <col min="13825" max="13825" width="33.88671875" customWidth="1"/>
    <col min="13826" max="13826" width="57.6640625" customWidth="1"/>
    <col min="13827" max="13827" width="15" bestFit="1" customWidth="1"/>
    <col min="13828" max="13828" width="20.5546875" bestFit="1" customWidth="1"/>
    <col min="13829" max="13829" width="26" bestFit="1" customWidth="1"/>
    <col min="13830" max="13830" width="20" bestFit="1" customWidth="1"/>
    <col min="13831" max="13831" width="34.44140625" bestFit="1" customWidth="1"/>
    <col min="13832" max="13832" width="0" hidden="1" customWidth="1"/>
    <col min="13833" max="13833" width="21.109375" customWidth="1"/>
    <col min="13834" max="13836" width="0" hidden="1" customWidth="1"/>
    <col min="13837" max="13837" width="1.6640625" customWidth="1"/>
    <col min="13838" max="13838" width="11.33203125" customWidth="1"/>
    <col min="14081" max="14081" width="33.88671875" customWidth="1"/>
    <col min="14082" max="14082" width="57.6640625" customWidth="1"/>
    <col min="14083" max="14083" width="15" bestFit="1" customWidth="1"/>
    <col min="14084" max="14084" width="20.5546875" bestFit="1" customWidth="1"/>
    <col min="14085" max="14085" width="26" bestFit="1" customWidth="1"/>
    <col min="14086" max="14086" width="20" bestFit="1" customWidth="1"/>
    <col min="14087" max="14087" width="34.44140625" bestFit="1" customWidth="1"/>
    <col min="14088" max="14088" width="0" hidden="1" customWidth="1"/>
    <col min="14089" max="14089" width="21.109375" customWidth="1"/>
    <col min="14090" max="14092" width="0" hidden="1" customWidth="1"/>
    <col min="14093" max="14093" width="1.6640625" customWidth="1"/>
    <col min="14094" max="14094" width="11.33203125" customWidth="1"/>
    <col min="14337" max="14337" width="33.88671875" customWidth="1"/>
    <col min="14338" max="14338" width="57.6640625" customWidth="1"/>
    <col min="14339" max="14339" width="15" bestFit="1" customWidth="1"/>
    <col min="14340" max="14340" width="20.5546875" bestFit="1" customWidth="1"/>
    <col min="14341" max="14341" width="26" bestFit="1" customWidth="1"/>
    <col min="14342" max="14342" width="20" bestFit="1" customWidth="1"/>
    <col min="14343" max="14343" width="34.44140625" bestFit="1" customWidth="1"/>
    <col min="14344" max="14344" width="0" hidden="1" customWidth="1"/>
    <col min="14345" max="14345" width="21.109375" customWidth="1"/>
    <col min="14346" max="14348" width="0" hidden="1" customWidth="1"/>
    <col min="14349" max="14349" width="1.6640625" customWidth="1"/>
    <col min="14350" max="14350" width="11.33203125" customWidth="1"/>
    <col min="14593" max="14593" width="33.88671875" customWidth="1"/>
    <col min="14594" max="14594" width="57.6640625" customWidth="1"/>
    <col min="14595" max="14595" width="15" bestFit="1" customWidth="1"/>
    <col min="14596" max="14596" width="20.5546875" bestFit="1" customWidth="1"/>
    <col min="14597" max="14597" width="26" bestFit="1" customWidth="1"/>
    <col min="14598" max="14598" width="20" bestFit="1" customWidth="1"/>
    <col min="14599" max="14599" width="34.44140625" bestFit="1" customWidth="1"/>
    <col min="14600" max="14600" width="0" hidden="1" customWidth="1"/>
    <col min="14601" max="14601" width="21.109375" customWidth="1"/>
    <col min="14602" max="14604" width="0" hidden="1" customWidth="1"/>
    <col min="14605" max="14605" width="1.6640625" customWidth="1"/>
    <col min="14606" max="14606" width="11.33203125" customWidth="1"/>
    <col min="14849" max="14849" width="33.88671875" customWidth="1"/>
    <col min="14850" max="14850" width="57.6640625" customWidth="1"/>
    <col min="14851" max="14851" width="15" bestFit="1" customWidth="1"/>
    <col min="14852" max="14852" width="20.5546875" bestFit="1" customWidth="1"/>
    <col min="14853" max="14853" width="26" bestFit="1" customWidth="1"/>
    <col min="14854" max="14854" width="20" bestFit="1" customWidth="1"/>
    <col min="14855" max="14855" width="34.44140625" bestFit="1" customWidth="1"/>
    <col min="14856" max="14856" width="0" hidden="1" customWidth="1"/>
    <col min="14857" max="14857" width="21.109375" customWidth="1"/>
    <col min="14858" max="14860" width="0" hidden="1" customWidth="1"/>
    <col min="14861" max="14861" width="1.6640625" customWidth="1"/>
    <col min="14862" max="14862" width="11.33203125" customWidth="1"/>
    <col min="15105" max="15105" width="33.88671875" customWidth="1"/>
    <col min="15106" max="15106" width="57.6640625" customWidth="1"/>
    <col min="15107" max="15107" width="15" bestFit="1" customWidth="1"/>
    <col min="15108" max="15108" width="20.5546875" bestFit="1" customWidth="1"/>
    <col min="15109" max="15109" width="26" bestFit="1" customWidth="1"/>
    <col min="15110" max="15110" width="20" bestFit="1" customWidth="1"/>
    <col min="15111" max="15111" width="34.44140625" bestFit="1" customWidth="1"/>
    <col min="15112" max="15112" width="0" hidden="1" customWidth="1"/>
    <col min="15113" max="15113" width="21.109375" customWidth="1"/>
    <col min="15114" max="15116" width="0" hidden="1" customWidth="1"/>
    <col min="15117" max="15117" width="1.6640625" customWidth="1"/>
    <col min="15118" max="15118" width="11.33203125" customWidth="1"/>
    <col min="15361" max="15361" width="33.88671875" customWidth="1"/>
    <col min="15362" max="15362" width="57.6640625" customWidth="1"/>
    <col min="15363" max="15363" width="15" bestFit="1" customWidth="1"/>
    <col min="15364" max="15364" width="20.5546875" bestFit="1" customWidth="1"/>
    <col min="15365" max="15365" width="26" bestFit="1" customWidth="1"/>
    <col min="15366" max="15366" width="20" bestFit="1" customWidth="1"/>
    <col min="15367" max="15367" width="34.44140625" bestFit="1" customWidth="1"/>
    <col min="15368" max="15368" width="0" hidden="1" customWidth="1"/>
    <col min="15369" max="15369" width="21.109375" customWidth="1"/>
    <col min="15370" max="15372" width="0" hidden="1" customWidth="1"/>
    <col min="15373" max="15373" width="1.6640625" customWidth="1"/>
    <col min="15374" max="15374" width="11.33203125" customWidth="1"/>
    <col min="15617" max="15617" width="33.88671875" customWidth="1"/>
    <col min="15618" max="15618" width="57.6640625" customWidth="1"/>
    <col min="15619" max="15619" width="15" bestFit="1" customWidth="1"/>
    <col min="15620" max="15620" width="20.5546875" bestFit="1" customWidth="1"/>
    <col min="15621" max="15621" width="26" bestFit="1" customWidth="1"/>
    <col min="15622" max="15622" width="20" bestFit="1" customWidth="1"/>
    <col min="15623" max="15623" width="34.44140625" bestFit="1" customWidth="1"/>
    <col min="15624" max="15624" width="0" hidden="1" customWidth="1"/>
    <col min="15625" max="15625" width="21.109375" customWidth="1"/>
    <col min="15626" max="15628" width="0" hidden="1" customWidth="1"/>
    <col min="15629" max="15629" width="1.6640625" customWidth="1"/>
    <col min="15630" max="15630" width="11.33203125" customWidth="1"/>
    <col min="15873" max="15873" width="33.88671875" customWidth="1"/>
    <col min="15874" max="15874" width="57.6640625" customWidth="1"/>
    <col min="15875" max="15875" width="15" bestFit="1" customWidth="1"/>
    <col min="15876" max="15876" width="20.5546875" bestFit="1" customWidth="1"/>
    <col min="15877" max="15877" width="26" bestFit="1" customWidth="1"/>
    <col min="15878" max="15878" width="20" bestFit="1" customWidth="1"/>
    <col min="15879" max="15879" width="34.44140625" bestFit="1" customWidth="1"/>
    <col min="15880" max="15880" width="0" hidden="1" customWidth="1"/>
    <col min="15881" max="15881" width="21.109375" customWidth="1"/>
    <col min="15882" max="15884" width="0" hidden="1" customWidth="1"/>
    <col min="15885" max="15885" width="1.6640625" customWidth="1"/>
    <col min="15886" max="15886" width="11.33203125" customWidth="1"/>
    <col min="16129" max="16129" width="33.88671875" customWidth="1"/>
    <col min="16130" max="16130" width="57.6640625" customWidth="1"/>
    <col min="16131" max="16131" width="15" bestFit="1" customWidth="1"/>
    <col min="16132" max="16132" width="20.5546875" bestFit="1" customWidth="1"/>
    <col min="16133" max="16133" width="26" bestFit="1" customWidth="1"/>
    <col min="16134" max="16134" width="20" bestFit="1" customWidth="1"/>
    <col min="16135" max="16135" width="34.44140625" bestFit="1" customWidth="1"/>
    <col min="16136" max="16136" width="0" hidden="1" customWidth="1"/>
    <col min="16137" max="16137" width="21.109375" customWidth="1"/>
    <col min="16138" max="16140" width="0" hidden="1" customWidth="1"/>
    <col min="16141" max="16141" width="1.6640625" customWidth="1"/>
    <col min="16142" max="16142" width="11.33203125" customWidth="1"/>
  </cols>
  <sheetData>
    <row r="1" spans="1:12" ht="15.6" x14ac:dyDescent="0.3">
      <c r="A1" s="1" t="s">
        <v>0</v>
      </c>
      <c r="B1" s="2" t="s">
        <v>1</v>
      </c>
      <c r="C1" s="3" t="s">
        <v>2</v>
      </c>
      <c r="D1" s="3" t="s">
        <v>3</v>
      </c>
    </row>
    <row r="2" spans="1:12" x14ac:dyDescent="0.3">
      <c r="A2" s="5" t="s">
        <v>4</v>
      </c>
      <c r="B2" s="6">
        <f>+D2-C2</f>
        <v>3</v>
      </c>
      <c r="C2" s="7">
        <v>2</v>
      </c>
      <c r="D2" s="7">
        <v>5</v>
      </c>
    </row>
    <row r="3" spans="1:12" x14ac:dyDescent="0.3">
      <c r="A3" s="5" t="s">
        <v>5</v>
      </c>
      <c r="B3" s="6">
        <f t="shared" ref="B3:B9" si="0">+D3-C3</f>
        <v>2</v>
      </c>
      <c r="C3" s="7">
        <v>0</v>
      </c>
      <c r="D3" s="7">
        <v>2</v>
      </c>
    </row>
    <row r="4" spans="1:12" x14ac:dyDescent="0.3">
      <c r="A4" s="5" t="s">
        <v>6</v>
      </c>
      <c r="B4" s="6">
        <f t="shared" si="0"/>
        <v>2</v>
      </c>
      <c r="C4" s="7">
        <v>8</v>
      </c>
      <c r="D4" s="7">
        <v>10</v>
      </c>
    </row>
    <row r="5" spans="1:12" x14ac:dyDescent="0.3">
      <c r="A5" s="5" t="s">
        <v>7</v>
      </c>
      <c r="B5" s="6">
        <f t="shared" si="0"/>
        <v>4</v>
      </c>
      <c r="C5" s="7">
        <v>1</v>
      </c>
      <c r="D5" s="7">
        <v>5</v>
      </c>
      <c r="G5" t="s">
        <v>8</v>
      </c>
    </row>
    <row r="6" spans="1:12" x14ac:dyDescent="0.3">
      <c r="A6" s="5" t="s">
        <v>9</v>
      </c>
      <c r="B6" s="6">
        <f t="shared" si="0"/>
        <v>3</v>
      </c>
      <c r="C6" s="7">
        <v>0</v>
      </c>
      <c r="D6" s="7">
        <v>3</v>
      </c>
    </row>
    <row r="7" spans="1:12" x14ac:dyDescent="0.3">
      <c r="A7" s="5" t="s">
        <v>10</v>
      </c>
      <c r="B7" s="6">
        <f t="shared" si="0"/>
        <v>4</v>
      </c>
      <c r="C7" s="7">
        <v>6</v>
      </c>
      <c r="D7" s="7">
        <v>10</v>
      </c>
    </row>
    <row r="8" spans="1:12" x14ac:dyDescent="0.3">
      <c r="A8" s="5" t="s">
        <v>11</v>
      </c>
      <c r="B8" s="6">
        <f t="shared" si="0"/>
        <v>1.5</v>
      </c>
      <c r="C8" s="7">
        <v>1</v>
      </c>
      <c r="D8" s="7">
        <v>2.5</v>
      </c>
    </row>
    <row r="9" spans="1:12" x14ac:dyDescent="0.3">
      <c r="A9" s="5" t="s">
        <v>12</v>
      </c>
      <c r="B9" s="6">
        <f t="shared" si="0"/>
        <v>0.5</v>
      </c>
      <c r="C9" s="7">
        <v>2</v>
      </c>
      <c r="D9" s="7">
        <v>2.5</v>
      </c>
    </row>
    <row r="10" spans="1:12" x14ac:dyDescent="0.3">
      <c r="A10" s="53"/>
      <c r="B10" s="54"/>
      <c r="C10" s="55"/>
      <c r="D10" s="55"/>
    </row>
    <row r="11" spans="1:12" ht="91.5" customHeight="1" x14ac:dyDescent="0.3">
      <c r="A11" s="56" t="s">
        <v>224</v>
      </c>
      <c r="D11" s="52" t="s">
        <v>222</v>
      </c>
      <c r="E11" s="52" t="s">
        <v>223</v>
      </c>
    </row>
    <row r="12" spans="1:12" x14ac:dyDescent="0.3">
      <c r="A12" s="9"/>
    </row>
    <row r="13" spans="1:12" x14ac:dyDescent="0.3">
      <c r="I13" s="8"/>
    </row>
    <row r="14" spans="1:12" x14ac:dyDescent="0.3">
      <c r="A14" s="10" t="s">
        <v>4</v>
      </c>
      <c r="B14" s="11" t="s">
        <v>13</v>
      </c>
      <c r="C14" s="12" t="s">
        <v>14</v>
      </c>
      <c r="D14" s="12" t="s">
        <v>15</v>
      </c>
      <c r="E14" s="12" t="s">
        <v>16</v>
      </c>
      <c r="F14" s="10" t="s">
        <v>17</v>
      </c>
      <c r="G14" s="10" t="s">
        <v>18</v>
      </c>
      <c r="H14" s="13" t="s">
        <v>19</v>
      </c>
      <c r="I14" s="13" t="str">
        <f>CONCATENATE("PUNTI MAX=",SUM(I15:I20))</f>
        <v>PUNTI MAX=4.93333333333333</v>
      </c>
      <c r="J14" s="13" t="s">
        <v>20</v>
      </c>
      <c r="K14" s="13" t="s">
        <v>21</v>
      </c>
      <c r="L14" s="13" t="s">
        <v>22</v>
      </c>
    </row>
    <row r="15" spans="1:12" ht="57.6" x14ac:dyDescent="0.3">
      <c r="A15" s="5"/>
      <c r="B15" s="6" t="s">
        <v>23</v>
      </c>
      <c r="C15" s="14" t="s">
        <v>24</v>
      </c>
      <c r="D15" s="14"/>
      <c r="E15" s="7" t="s">
        <v>24</v>
      </c>
      <c r="F15" s="5"/>
      <c r="G15" s="5"/>
      <c r="H15" t="s">
        <v>25</v>
      </c>
      <c r="I15" s="15">
        <f>1/3</f>
        <v>0.33333333333333331</v>
      </c>
      <c r="J15" t="s">
        <v>26</v>
      </c>
      <c r="K15">
        <v>1</v>
      </c>
      <c r="L15">
        <v>1.8</v>
      </c>
    </row>
    <row r="16" spans="1:12" x14ac:dyDescent="0.3">
      <c r="A16" s="5"/>
      <c r="B16" s="6" t="s">
        <v>27</v>
      </c>
      <c r="C16" s="14"/>
      <c r="D16" s="14" t="s">
        <v>24</v>
      </c>
      <c r="E16" s="7" t="s">
        <v>24</v>
      </c>
      <c r="F16" s="5"/>
      <c r="G16" s="5"/>
      <c r="H16" t="s">
        <v>28</v>
      </c>
      <c r="I16">
        <v>2</v>
      </c>
    </row>
    <row r="17" spans="1:12" ht="43.2" x14ac:dyDescent="0.3">
      <c r="A17" s="5"/>
      <c r="B17" s="6" t="s">
        <v>29</v>
      </c>
      <c r="C17" s="14" t="s">
        <v>24</v>
      </c>
      <c r="D17" s="14"/>
      <c r="E17" s="7" t="s">
        <v>24</v>
      </c>
      <c r="F17" s="5"/>
      <c r="G17" s="5"/>
      <c r="I17" s="15">
        <v>0.2</v>
      </c>
    </row>
    <row r="18" spans="1:12" x14ac:dyDescent="0.3">
      <c r="A18" s="5"/>
      <c r="B18" s="6" t="s">
        <v>30</v>
      </c>
      <c r="C18" s="14" t="s">
        <v>24</v>
      </c>
      <c r="D18" s="14"/>
      <c r="E18" s="7" t="s">
        <v>24</v>
      </c>
      <c r="F18" s="5"/>
      <c r="G18" s="5"/>
      <c r="I18" s="15">
        <f>0.1</f>
        <v>0.1</v>
      </c>
    </row>
    <row r="19" spans="1:12" x14ac:dyDescent="0.3">
      <c r="A19" s="5"/>
      <c r="B19" s="6" t="s">
        <v>31</v>
      </c>
      <c r="C19" s="14"/>
      <c r="D19" s="14" t="s">
        <v>24</v>
      </c>
      <c r="E19" s="7" t="s">
        <v>24</v>
      </c>
      <c r="F19" s="5"/>
      <c r="G19" s="5"/>
      <c r="I19">
        <v>0.3</v>
      </c>
    </row>
    <row r="20" spans="1:12" x14ac:dyDescent="0.3">
      <c r="A20" s="5"/>
      <c r="B20" s="6" t="s">
        <v>32</v>
      </c>
      <c r="C20" s="14"/>
      <c r="D20" s="14" t="s">
        <v>24</v>
      </c>
      <c r="E20" s="7"/>
      <c r="F20" s="5"/>
      <c r="G20" s="5"/>
      <c r="I20">
        <v>2</v>
      </c>
    </row>
    <row r="21" spans="1:12" x14ac:dyDescent="0.3">
      <c r="A21" s="16" t="s">
        <v>33</v>
      </c>
      <c r="B21" s="17" t="s">
        <v>13</v>
      </c>
      <c r="C21" s="18" t="s">
        <v>14</v>
      </c>
      <c r="D21" s="18" t="s">
        <v>15</v>
      </c>
      <c r="E21" s="18" t="s">
        <v>16</v>
      </c>
      <c r="F21" s="16" t="s">
        <v>17</v>
      </c>
      <c r="G21" s="16" t="s">
        <v>18</v>
      </c>
      <c r="H21" s="19" t="s">
        <v>19</v>
      </c>
      <c r="I21" s="19" t="str">
        <f>CONCATENATE("PUNTI MAX=",SUM(I22:I25))</f>
        <v>PUNTI MAX=2</v>
      </c>
      <c r="J21" s="19" t="s">
        <v>20</v>
      </c>
      <c r="K21" s="19" t="s">
        <v>21</v>
      </c>
      <c r="L21" s="19" t="s">
        <v>22</v>
      </c>
    </row>
    <row r="22" spans="1:12" x14ac:dyDescent="0.3">
      <c r="A22" s="5"/>
      <c r="B22" s="6" t="s">
        <v>34</v>
      </c>
      <c r="C22" s="14" t="s">
        <v>24</v>
      </c>
      <c r="D22" s="14"/>
      <c r="E22" s="7" t="s">
        <v>24</v>
      </c>
      <c r="F22" s="5"/>
      <c r="G22" s="5"/>
      <c r="I22">
        <v>0.5</v>
      </c>
    </row>
    <row r="23" spans="1:12" ht="28.8" x14ac:dyDescent="0.3">
      <c r="A23" s="5"/>
      <c r="B23" s="6" t="s">
        <v>35</v>
      </c>
      <c r="C23" s="14" t="s">
        <v>24</v>
      </c>
      <c r="D23" s="14"/>
      <c r="E23" s="7" t="s">
        <v>24</v>
      </c>
      <c r="F23" s="5"/>
      <c r="G23" s="5"/>
      <c r="I23">
        <v>0.5</v>
      </c>
    </row>
    <row r="24" spans="1:12" ht="28.8" x14ac:dyDescent="0.3">
      <c r="A24" s="5"/>
      <c r="B24" s="6" t="s">
        <v>36</v>
      </c>
      <c r="C24" s="14" t="s">
        <v>24</v>
      </c>
      <c r="D24" s="14"/>
      <c r="E24" s="7" t="s">
        <v>24</v>
      </c>
      <c r="F24" s="5"/>
      <c r="G24" s="5"/>
      <c r="I24">
        <v>0.5</v>
      </c>
    </row>
    <row r="25" spans="1:12" x14ac:dyDescent="0.3">
      <c r="A25" s="5"/>
      <c r="B25" s="6" t="s">
        <v>37</v>
      </c>
      <c r="C25" s="14" t="s">
        <v>24</v>
      </c>
      <c r="D25" s="14"/>
      <c r="E25" s="7" t="s">
        <v>24</v>
      </c>
      <c r="F25" s="5"/>
      <c r="G25" s="5"/>
      <c r="I25">
        <v>0.5</v>
      </c>
    </row>
    <row r="26" spans="1:12" x14ac:dyDescent="0.3">
      <c r="A26" s="20" t="s">
        <v>38</v>
      </c>
      <c r="B26" s="21" t="s">
        <v>13</v>
      </c>
      <c r="C26" s="22" t="s">
        <v>14</v>
      </c>
      <c r="D26" s="22" t="s">
        <v>15</v>
      </c>
      <c r="E26" s="22" t="s">
        <v>16</v>
      </c>
      <c r="F26" s="20" t="s">
        <v>17</v>
      </c>
      <c r="G26" s="20" t="s">
        <v>18</v>
      </c>
      <c r="H26" s="23" t="s">
        <v>19</v>
      </c>
      <c r="I26" s="23" t="str">
        <f>CONCATENATE("PUNTI MAX=",SUM(I27:I33))</f>
        <v>PUNTI MAX=9.93333333333333</v>
      </c>
      <c r="J26" s="23" t="s">
        <v>20</v>
      </c>
      <c r="K26" s="23" t="s">
        <v>21</v>
      </c>
      <c r="L26" s="23" t="s">
        <v>22</v>
      </c>
    </row>
    <row r="27" spans="1:12" ht="28.8" x14ac:dyDescent="0.3">
      <c r="A27" s="5"/>
      <c r="B27" s="6" t="s">
        <v>39</v>
      </c>
      <c r="C27" s="14" t="s">
        <v>24</v>
      </c>
      <c r="D27" s="14"/>
      <c r="E27" s="7" t="s">
        <v>24</v>
      </c>
      <c r="F27" s="5"/>
      <c r="G27" s="5"/>
      <c r="H27" t="s">
        <v>25</v>
      </c>
      <c r="I27" s="15">
        <f>2/6</f>
        <v>0.33333333333333331</v>
      </c>
      <c r="J27" t="s">
        <v>40</v>
      </c>
    </row>
    <row r="28" spans="1:12" ht="28.8" x14ac:dyDescent="0.3">
      <c r="A28" s="5"/>
      <c r="B28" s="6" t="s">
        <v>41</v>
      </c>
      <c r="C28" s="14" t="s">
        <v>24</v>
      </c>
      <c r="D28" s="14"/>
      <c r="E28" s="7" t="s">
        <v>24</v>
      </c>
      <c r="F28" s="5"/>
      <c r="G28" s="5"/>
      <c r="H28" t="s">
        <v>25</v>
      </c>
      <c r="I28" s="15">
        <f>2/6</f>
        <v>0.33333333333333331</v>
      </c>
      <c r="J28" t="s">
        <v>40</v>
      </c>
    </row>
    <row r="29" spans="1:12" ht="28.8" x14ac:dyDescent="0.3">
      <c r="A29" s="5"/>
      <c r="B29" s="6" t="s">
        <v>42</v>
      </c>
      <c r="C29" s="14" t="s">
        <v>24</v>
      </c>
      <c r="D29" s="14"/>
      <c r="E29" s="7" t="s">
        <v>24</v>
      </c>
      <c r="F29" s="5"/>
      <c r="G29" s="5"/>
      <c r="H29" t="s">
        <v>25</v>
      </c>
      <c r="I29" s="15">
        <f>2/6</f>
        <v>0.33333333333333331</v>
      </c>
      <c r="J29" t="s">
        <v>40</v>
      </c>
    </row>
    <row r="30" spans="1:12" x14ac:dyDescent="0.3">
      <c r="A30" s="5"/>
      <c r="B30" s="6" t="s">
        <v>43</v>
      </c>
      <c r="C30" s="14" t="s">
        <v>24</v>
      </c>
      <c r="D30" s="14"/>
      <c r="E30" s="7" t="s">
        <v>24</v>
      </c>
      <c r="F30" s="5"/>
      <c r="G30" s="5"/>
      <c r="I30" s="15">
        <v>0.5</v>
      </c>
    </row>
    <row r="31" spans="1:12" ht="20.399999999999999" customHeight="1" x14ac:dyDescent="0.3">
      <c r="A31" s="5"/>
      <c r="B31" s="24" t="s">
        <v>44</v>
      </c>
      <c r="C31" s="14" t="s">
        <v>24</v>
      </c>
      <c r="D31" s="14"/>
      <c r="E31" s="7" t="s">
        <v>24</v>
      </c>
      <c r="F31" s="5"/>
      <c r="G31" s="5"/>
      <c r="I31" s="15">
        <f>2/6</f>
        <v>0.33333333333333331</v>
      </c>
    </row>
    <row r="32" spans="1:12" ht="32.4" customHeight="1" x14ac:dyDescent="0.3">
      <c r="A32" s="5"/>
      <c r="B32" s="6" t="s">
        <v>45</v>
      </c>
      <c r="C32" s="14"/>
      <c r="D32" s="14" t="s">
        <v>24</v>
      </c>
      <c r="E32" s="7" t="s">
        <v>24</v>
      </c>
      <c r="F32" s="5"/>
      <c r="G32" s="5"/>
      <c r="I32" s="15">
        <v>8</v>
      </c>
    </row>
    <row r="33" spans="1:12" ht="28.8" x14ac:dyDescent="0.3">
      <c r="A33" s="5"/>
      <c r="B33" s="6" t="s">
        <v>46</v>
      </c>
      <c r="C33" s="14"/>
      <c r="D33" s="14" t="s">
        <v>24</v>
      </c>
      <c r="E33" s="7" t="s">
        <v>24</v>
      </c>
      <c r="F33" s="5"/>
      <c r="G33" s="5"/>
      <c r="I33" s="15">
        <v>0.1</v>
      </c>
    </row>
    <row r="34" spans="1:12" x14ac:dyDescent="0.3">
      <c r="A34" s="25" t="s">
        <v>47</v>
      </c>
      <c r="B34" s="26" t="s">
        <v>13</v>
      </c>
      <c r="C34" s="27" t="s">
        <v>14</v>
      </c>
      <c r="D34" s="27" t="s">
        <v>15</v>
      </c>
      <c r="E34" s="27" t="s">
        <v>16</v>
      </c>
      <c r="F34" s="25" t="s">
        <v>17</v>
      </c>
      <c r="G34" s="25" t="s">
        <v>18</v>
      </c>
      <c r="H34" s="28" t="s">
        <v>19</v>
      </c>
      <c r="I34" s="28" t="str">
        <f>CONCATENATE("PUNTI MAX=",SUM(I35:I37))</f>
        <v>PUNTI MAX=5</v>
      </c>
      <c r="J34" s="28" t="s">
        <v>20</v>
      </c>
      <c r="K34" s="28" t="s">
        <v>21</v>
      </c>
      <c r="L34" s="28" t="s">
        <v>22</v>
      </c>
    </row>
    <row r="35" spans="1:12" ht="28.8" x14ac:dyDescent="0.3">
      <c r="A35" s="5"/>
      <c r="B35" s="6" t="s">
        <v>48</v>
      </c>
      <c r="C35" s="14" t="s">
        <v>24</v>
      </c>
      <c r="D35" s="14"/>
      <c r="E35" s="7" t="s">
        <v>24</v>
      </c>
      <c r="F35" s="5"/>
      <c r="G35" s="5"/>
      <c r="I35">
        <v>1</v>
      </c>
    </row>
    <row r="36" spans="1:12" ht="28.8" x14ac:dyDescent="0.3">
      <c r="A36" s="5"/>
      <c r="B36" s="6" t="s">
        <v>49</v>
      </c>
      <c r="C36" s="14" t="s">
        <v>24</v>
      </c>
      <c r="D36" s="14"/>
      <c r="E36" s="7" t="s">
        <v>24</v>
      </c>
      <c r="F36" s="5"/>
      <c r="G36" s="5"/>
      <c r="H36" t="s">
        <v>28</v>
      </c>
      <c r="I36">
        <v>1</v>
      </c>
    </row>
    <row r="37" spans="1:12" ht="43.2" x14ac:dyDescent="0.3">
      <c r="A37" s="5"/>
      <c r="B37" s="6" t="s">
        <v>50</v>
      </c>
      <c r="C37" s="14"/>
      <c r="D37" s="14" t="s">
        <v>24</v>
      </c>
      <c r="E37" s="7" t="s">
        <v>24</v>
      </c>
      <c r="F37" s="5"/>
      <c r="G37" s="5"/>
      <c r="I37">
        <v>3</v>
      </c>
    </row>
    <row r="38" spans="1:12" x14ac:dyDescent="0.3">
      <c r="A38" s="29" t="s">
        <v>51</v>
      </c>
      <c r="B38" s="30" t="s">
        <v>13</v>
      </c>
      <c r="C38" s="31" t="s">
        <v>14</v>
      </c>
      <c r="D38" s="31" t="s">
        <v>15</v>
      </c>
      <c r="E38" s="31" t="s">
        <v>16</v>
      </c>
      <c r="F38" s="29" t="s">
        <v>17</v>
      </c>
      <c r="G38" s="29" t="s">
        <v>18</v>
      </c>
      <c r="H38" s="32" t="s">
        <v>19</v>
      </c>
      <c r="I38" s="32" t="str">
        <f>CONCATENATE("PUNTI MAX=",SUM(I39:I50))</f>
        <v>PUNTI MAX=3</v>
      </c>
      <c r="J38" s="32" t="s">
        <v>20</v>
      </c>
      <c r="K38" s="32" t="s">
        <v>21</v>
      </c>
      <c r="L38" s="32" t="s">
        <v>22</v>
      </c>
    </row>
    <row r="39" spans="1:12" ht="43.2" x14ac:dyDescent="0.3">
      <c r="A39" s="5"/>
      <c r="B39" s="6" t="s">
        <v>52</v>
      </c>
      <c r="C39" s="14" t="s">
        <v>24</v>
      </c>
      <c r="D39" s="14"/>
      <c r="E39" s="7" t="s">
        <v>24</v>
      </c>
      <c r="F39" s="5"/>
      <c r="G39" s="5"/>
      <c r="I39">
        <v>0.1</v>
      </c>
    </row>
    <row r="40" spans="1:12" ht="57.6" x14ac:dyDescent="0.3">
      <c r="A40" s="5"/>
      <c r="B40" s="6" t="s">
        <v>53</v>
      </c>
      <c r="C40" s="14" t="s">
        <v>24</v>
      </c>
      <c r="D40" s="14"/>
      <c r="E40" s="7" t="s">
        <v>24</v>
      </c>
      <c r="F40" s="5"/>
      <c r="G40" s="5"/>
      <c r="I40">
        <v>0.1</v>
      </c>
    </row>
    <row r="41" spans="1:12" x14ac:dyDescent="0.3">
      <c r="A41" s="5"/>
      <c r="B41" s="6" t="s">
        <v>54</v>
      </c>
      <c r="C41" s="14" t="s">
        <v>24</v>
      </c>
      <c r="D41" s="14"/>
      <c r="E41" s="7" t="s">
        <v>24</v>
      </c>
      <c r="F41" s="5"/>
      <c r="G41" s="5"/>
      <c r="I41">
        <v>0.1</v>
      </c>
    </row>
    <row r="42" spans="1:12" ht="28.8" x14ac:dyDescent="0.3">
      <c r="A42" s="5"/>
      <c r="B42" s="6" t="s">
        <v>55</v>
      </c>
      <c r="C42" s="14" t="s">
        <v>24</v>
      </c>
      <c r="D42" s="14"/>
      <c r="E42" s="7" t="s">
        <v>24</v>
      </c>
      <c r="F42" s="5"/>
      <c r="G42" s="5"/>
      <c r="I42">
        <v>0.6</v>
      </c>
    </row>
    <row r="43" spans="1:12" x14ac:dyDescent="0.3">
      <c r="A43" s="5"/>
      <c r="B43" s="6" t="s">
        <v>221</v>
      </c>
      <c r="C43" s="14" t="s">
        <v>24</v>
      </c>
      <c r="D43" s="14"/>
      <c r="E43" s="7" t="s">
        <v>24</v>
      </c>
      <c r="F43" s="5"/>
      <c r="G43" s="5"/>
      <c r="I43">
        <f>3/12</f>
        <v>0.25</v>
      </c>
    </row>
    <row r="44" spans="1:12" x14ac:dyDescent="0.3">
      <c r="A44" s="29" t="s">
        <v>51</v>
      </c>
      <c r="B44" s="30" t="s">
        <v>13</v>
      </c>
      <c r="C44" s="31" t="s">
        <v>14</v>
      </c>
      <c r="D44" s="31" t="s">
        <v>15</v>
      </c>
      <c r="E44" s="31" t="s">
        <v>16</v>
      </c>
      <c r="F44" s="29" t="s">
        <v>17</v>
      </c>
      <c r="G44" s="29" t="s">
        <v>18</v>
      </c>
      <c r="H44" s="32" t="s">
        <v>19</v>
      </c>
      <c r="I44" s="32"/>
      <c r="J44" s="32" t="s">
        <v>20</v>
      </c>
      <c r="K44" s="32" t="s">
        <v>21</v>
      </c>
      <c r="L44" s="32" t="s">
        <v>22</v>
      </c>
    </row>
    <row r="45" spans="1:12" ht="28.8" x14ac:dyDescent="0.3">
      <c r="A45" s="5"/>
      <c r="B45" s="6" t="s">
        <v>56</v>
      </c>
      <c r="C45" s="14" t="s">
        <v>24</v>
      </c>
      <c r="D45" s="14"/>
      <c r="E45" s="7" t="s">
        <v>24</v>
      </c>
      <c r="F45" s="5"/>
      <c r="G45" s="5"/>
      <c r="I45">
        <v>0.5</v>
      </c>
    </row>
    <row r="46" spans="1:12" x14ac:dyDescent="0.3">
      <c r="A46" s="5"/>
      <c r="B46" s="6" t="s">
        <v>57</v>
      </c>
      <c r="C46" s="14" t="s">
        <v>24</v>
      </c>
      <c r="D46" s="14"/>
      <c r="E46" s="7" t="s">
        <v>24</v>
      </c>
      <c r="F46" s="5"/>
      <c r="G46" s="5"/>
      <c r="I46">
        <v>0.5</v>
      </c>
    </row>
    <row r="47" spans="1:12" ht="28.8" x14ac:dyDescent="0.3">
      <c r="A47" s="5"/>
      <c r="B47" s="6" t="s">
        <v>58</v>
      </c>
      <c r="C47" s="14" t="s">
        <v>24</v>
      </c>
      <c r="D47" s="14"/>
      <c r="E47" s="7" t="s">
        <v>24</v>
      </c>
      <c r="F47" s="5"/>
      <c r="G47" s="5"/>
      <c r="I47">
        <f>3/12</f>
        <v>0.25</v>
      </c>
    </row>
    <row r="48" spans="1:12" x14ac:dyDescent="0.3">
      <c r="A48" s="5"/>
      <c r="B48" s="6" t="s">
        <v>59</v>
      </c>
      <c r="C48" s="14" t="s">
        <v>24</v>
      </c>
      <c r="D48" s="14"/>
      <c r="E48" s="7" t="s">
        <v>24</v>
      </c>
      <c r="F48" s="5"/>
      <c r="G48" s="5"/>
      <c r="I48">
        <v>0.1</v>
      </c>
    </row>
    <row r="49" spans="1:12" ht="57.6" x14ac:dyDescent="0.3">
      <c r="A49" s="5"/>
      <c r="B49" s="6" t="s">
        <v>60</v>
      </c>
      <c r="C49" s="14" t="s">
        <v>24</v>
      </c>
      <c r="D49" s="14"/>
      <c r="E49" s="7" t="s">
        <v>24</v>
      </c>
      <c r="F49" s="5"/>
      <c r="G49" s="5"/>
      <c r="I49">
        <v>0.2</v>
      </c>
    </row>
    <row r="50" spans="1:12" x14ac:dyDescent="0.3">
      <c r="A50" s="5"/>
      <c r="B50" s="6" t="s">
        <v>61</v>
      </c>
      <c r="C50" s="14" t="s">
        <v>24</v>
      </c>
      <c r="D50" s="14"/>
      <c r="E50" s="7" t="s">
        <v>24</v>
      </c>
      <c r="F50" s="5"/>
      <c r="G50" s="5"/>
      <c r="I50">
        <v>0.3</v>
      </c>
    </row>
    <row r="51" spans="1:12" x14ac:dyDescent="0.3">
      <c r="A51" s="33" t="s">
        <v>62</v>
      </c>
      <c r="B51" s="34"/>
      <c r="C51" s="35" t="s">
        <v>14</v>
      </c>
      <c r="D51" s="35" t="s">
        <v>15</v>
      </c>
      <c r="E51" s="35" t="s">
        <v>16</v>
      </c>
      <c r="F51" s="33" t="s">
        <v>17</v>
      </c>
      <c r="G51" s="33" t="s">
        <v>18</v>
      </c>
      <c r="H51" s="36" t="s">
        <v>19</v>
      </c>
      <c r="I51" s="36" t="str">
        <f>CONCATENATE("PUNTI MAX=",SUM(I52:I160))</f>
        <v>PUNTI MAX=9.99899999999998</v>
      </c>
      <c r="J51" s="36" t="s">
        <v>20</v>
      </c>
      <c r="K51" s="36" t="s">
        <v>21</v>
      </c>
      <c r="L51" s="36" t="s">
        <v>22</v>
      </c>
    </row>
    <row r="52" spans="1:12" ht="72" x14ac:dyDescent="0.3">
      <c r="A52" s="6" t="s">
        <v>63</v>
      </c>
      <c r="B52" s="6" t="s">
        <v>64</v>
      </c>
      <c r="C52" s="14" t="s">
        <v>24</v>
      </c>
      <c r="D52" s="14"/>
      <c r="E52" s="7" t="s">
        <v>24</v>
      </c>
      <c r="F52" s="5"/>
      <c r="G52" s="5"/>
      <c r="I52" s="37">
        <f>4/96</f>
        <v>4.1666666666666664E-2</v>
      </c>
    </row>
    <row r="53" spans="1:12" ht="28.8" x14ac:dyDescent="0.3">
      <c r="A53" s="6" t="s">
        <v>65</v>
      </c>
      <c r="B53" s="6" t="s">
        <v>66</v>
      </c>
      <c r="C53" s="14" t="s">
        <v>24</v>
      </c>
      <c r="D53" s="14"/>
      <c r="E53" s="7" t="s">
        <v>24</v>
      </c>
      <c r="F53" s="5"/>
      <c r="G53" s="5"/>
      <c r="I53" s="37">
        <f t="shared" ref="I53:I99" si="1">4/96</f>
        <v>4.1666666666666664E-2</v>
      </c>
    </row>
    <row r="54" spans="1:12" ht="28.8" x14ac:dyDescent="0.3">
      <c r="A54" s="6" t="s">
        <v>67</v>
      </c>
      <c r="B54" s="6" t="s">
        <v>68</v>
      </c>
      <c r="C54" s="14" t="s">
        <v>24</v>
      </c>
      <c r="D54" s="14"/>
      <c r="E54" s="7" t="s">
        <v>24</v>
      </c>
      <c r="F54" s="5"/>
      <c r="G54" s="5"/>
      <c r="I54" s="37">
        <f t="shared" si="1"/>
        <v>4.1666666666666664E-2</v>
      </c>
    </row>
    <row r="55" spans="1:12" ht="28.8" x14ac:dyDescent="0.3">
      <c r="A55" s="6" t="s">
        <v>69</v>
      </c>
      <c r="B55" s="6" t="s">
        <v>70</v>
      </c>
      <c r="C55" s="14" t="s">
        <v>24</v>
      </c>
      <c r="D55" s="14"/>
      <c r="E55" s="7" t="s">
        <v>24</v>
      </c>
      <c r="F55" s="5"/>
      <c r="G55" s="5"/>
      <c r="I55" s="37">
        <f t="shared" si="1"/>
        <v>4.1666666666666664E-2</v>
      </c>
    </row>
    <row r="56" spans="1:12" ht="86.4" x14ac:dyDescent="0.3">
      <c r="A56" s="5"/>
      <c r="B56" s="6" t="s">
        <v>71</v>
      </c>
      <c r="C56" s="14" t="s">
        <v>24</v>
      </c>
      <c r="D56" s="14"/>
      <c r="E56" s="7" t="s">
        <v>24</v>
      </c>
      <c r="F56" s="5"/>
      <c r="G56" s="5"/>
      <c r="I56" s="37">
        <f t="shared" si="1"/>
        <v>4.1666666666666664E-2</v>
      </c>
    </row>
    <row r="57" spans="1:12" ht="43.2" x14ac:dyDescent="0.3">
      <c r="A57" s="5"/>
      <c r="B57" s="6" t="s">
        <v>72</v>
      </c>
      <c r="C57" s="14" t="s">
        <v>24</v>
      </c>
      <c r="D57" s="14"/>
      <c r="E57" s="7" t="s">
        <v>24</v>
      </c>
      <c r="F57" s="5"/>
      <c r="G57" s="5"/>
      <c r="I57" s="37">
        <f t="shared" si="1"/>
        <v>4.1666666666666664E-2</v>
      </c>
    </row>
    <row r="58" spans="1:12" ht="57.6" x14ac:dyDescent="0.3">
      <c r="A58" s="5"/>
      <c r="B58" s="6" t="s">
        <v>73</v>
      </c>
      <c r="C58" s="14" t="s">
        <v>24</v>
      </c>
      <c r="D58" s="14"/>
      <c r="E58" s="7" t="s">
        <v>24</v>
      </c>
      <c r="F58" s="5"/>
      <c r="G58" s="5"/>
      <c r="I58" s="37">
        <f t="shared" si="1"/>
        <v>4.1666666666666664E-2</v>
      </c>
    </row>
    <row r="59" spans="1:12" ht="28.8" x14ac:dyDescent="0.3">
      <c r="A59" s="5" t="s">
        <v>74</v>
      </c>
      <c r="B59" s="6" t="s">
        <v>75</v>
      </c>
      <c r="C59" s="14" t="s">
        <v>24</v>
      </c>
      <c r="D59" s="14"/>
      <c r="E59" s="7" t="s">
        <v>24</v>
      </c>
      <c r="F59" s="5"/>
      <c r="G59" s="5"/>
      <c r="I59" s="37">
        <f t="shared" si="1"/>
        <v>4.1666666666666664E-2</v>
      </c>
    </row>
    <row r="60" spans="1:12" ht="28.8" x14ac:dyDescent="0.3">
      <c r="A60" s="5" t="s">
        <v>76</v>
      </c>
      <c r="B60" s="6" t="s">
        <v>77</v>
      </c>
      <c r="C60" s="14" t="s">
        <v>24</v>
      </c>
      <c r="D60" s="14"/>
      <c r="E60" s="7" t="s">
        <v>24</v>
      </c>
      <c r="F60" s="5"/>
      <c r="G60" s="5"/>
      <c r="I60" s="37">
        <f t="shared" si="1"/>
        <v>4.1666666666666664E-2</v>
      </c>
    </row>
    <row r="61" spans="1:12" ht="43.2" x14ac:dyDescent="0.3">
      <c r="A61" s="6" t="s">
        <v>78</v>
      </c>
      <c r="B61" s="6" t="s">
        <v>79</v>
      </c>
      <c r="C61" s="14" t="s">
        <v>24</v>
      </c>
      <c r="D61" s="14"/>
      <c r="E61" s="7" t="s">
        <v>24</v>
      </c>
      <c r="F61" s="5"/>
      <c r="G61" s="5"/>
      <c r="I61" s="37">
        <f t="shared" si="1"/>
        <v>4.1666666666666664E-2</v>
      </c>
    </row>
    <row r="62" spans="1:12" ht="57.6" x14ac:dyDescent="0.3">
      <c r="A62" s="6" t="s">
        <v>80</v>
      </c>
      <c r="B62" s="6" t="s">
        <v>81</v>
      </c>
      <c r="C62" s="14" t="s">
        <v>24</v>
      </c>
      <c r="D62" s="14"/>
      <c r="E62" s="7" t="s">
        <v>24</v>
      </c>
      <c r="F62" s="5"/>
      <c r="G62" s="5"/>
      <c r="I62" s="37">
        <f t="shared" si="1"/>
        <v>4.1666666666666664E-2</v>
      </c>
    </row>
    <row r="63" spans="1:12" x14ac:dyDescent="0.3">
      <c r="A63" s="5"/>
      <c r="B63" s="6" t="s">
        <v>82</v>
      </c>
      <c r="C63" s="14" t="s">
        <v>24</v>
      </c>
      <c r="D63" s="14"/>
      <c r="E63" s="7" t="s">
        <v>24</v>
      </c>
      <c r="F63" s="5"/>
      <c r="G63" s="5"/>
      <c r="I63" s="37">
        <f t="shared" si="1"/>
        <v>4.1666666666666664E-2</v>
      </c>
    </row>
    <row r="64" spans="1:12" x14ac:dyDescent="0.3">
      <c r="A64" s="33" t="s">
        <v>62</v>
      </c>
      <c r="B64" s="34"/>
      <c r="C64" s="35" t="s">
        <v>14</v>
      </c>
      <c r="D64" s="35" t="s">
        <v>15</v>
      </c>
      <c r="E64" s="35" t="s">
        <v>16</v>
      </c>
      <c r="F64" s="33" t="s">
        <v>17</v>
      </c>
      <c r="G64" s="33" t="s">
        <v>18</v>
      </c>
      <c r="H64" s="36" t="s">
        <v>19</v>
      </c>
      <c r="I64" s="36" t="s">
        <v>83</v>
      </c>
      <c r="J64" s="36" t="s">
        <v>20</v>
      </c>
      <c r="K64" s="36" t="s">
        <v>21</v>
      </c>
      <c r="L64" s="36" t="s">
        <v>22</v>
      </c>
    </row>
    <row r="65" spans="1:9" ht="144" x14ac:dyDescent="0.3">
      <c r="A65" s="5" t="s">
        <v>74</v>
      </c>
      <c r="B65" s="38" t="s">
        <v>84</v>
      </c>
      <c r="C65" s="14" t="s">
        <v>24</v>
      </c>
      <c r="D65" s="14"/>
      <c r="E65" s="7" t="s">
        <v>24</v>
      </c>
      <c r="F65" s="5"/>
      <c r="G65" s="5"/>
      <c r="I65" s="37">
        <f t="shared" si="1"/>
        <v>4.1666666666666664E-2</v>
      </c>
    </row>
    <row r="66" spans="1:9" ht="86.4" x14ac:dyDescent="0.3">
      <c r="A66" s="5"/>
      <c r="B66" s="38" t="s">
        <v>85</v>
      </c>
      <c r="C66" s="14" t="s">
        <v>24</v>
      </c>
      <c r="D66" s="14"/>
      <c r="E66" s="7" t="s">
        <v>24</v>
      </c>
      <c r="F66" s="5"/>
      <c r="G66" s="5"/>
      <c r="I66" s="37">
        <f t="shared" si="1"/>
        <v>4.1666666666666664E-2</v>
      </c>
    </row>
    <row r="67" spans="1:9" ht="28.8" x14ac:dyDescent="0.3">
      <c r="A67" s="5"/>
      <c r="B67" s="6" t="s">
        <v>86</v>
      </c>
      <c r="C67" s="14" t="s">
        <v>24</v>
      </c>
      <c r="D67" s="14"/>
      <c r="E67" s="7" t="s">
        <v>24</v>
      </c>
      <c r="F67" s="5"/>
      <c r="G67" s="5"/>
      <c r="I67" s="37">
        <f t="shared" si="1"/>
        <v>4.1666666666666664E-2</v>
      </c>
    </row>
    <row r="68" spans="1:9" ht="28.8" x14ac:dyDescent="0.3">
      <c r="A68" s="5"/>
      <c r="B68" s="6" t="s">
        <v>87</v>
      </c>
      <c r="C68" s="14" t="s">
        <v>24</v>
      </c>
      <c r="D68" s="14"/>
      <c r="E68" s="7" t="s">
        <v>24</v>
      </c>
      <c r="F68" s="5"/>
      <c r="G68" s="5"/>
      <c r="I68" s="37">
        <f t="shared" si="1"/>
        <v>4.1666666666666664E-2</v>
      </c>
    </row>
    <row r="69" spans="1:9" x14ac:dyDescent="0.3">
      <c r="A69" s="5"/>
      <c r="B69" s="6" t="s">
        <v>88</v>
      </c>
      <c r="C69" s="14" t="s">
        <v>24</v>
      </c>
      <c r="D69" s="14"/>
      <c r="E69" s="7" t="s">
        <v>24</v>
      </c>
      <c r="F69" s="5"/>
      <c r="G69" s="5"/>
      <c r="H69" t="s">
        <v>28</v>
      </c>
      <c r="I69" s="37">
        <f t="shared" si="1"/>
        <v>4.1666666666666664E-2</v>
      </c>
    </row>
    <row r="70" spans="1:9" ht="28.8" x14ac:dyDescent="0.3">
      <c r="A70" s="5"/>
      <c r="B70" s="6" t="s">
        <v>89</v>
      </c>
      <c r="C70" s="14"/>
      <c r="D70" s="14" t="s">
        <v>24</v>
      </c>
      <c r="E70" s="7" t="s">
        <v>24</v>
      </c>
      <c r="F70" s="5"/>
      <c r="G70" s="5"/>
      <c r="H70" t="s">
        <v>28</v>
      </c>
      <c r="I70">
        <v>0.5</v>
      </c>
    </row>
    <row r="71" spans="1:9" ht="28.8" x14ac:dyDescent="0.3">
      <c r="A71" s="5" t="s">
        <v>90</v>
      </c>
      <c r="B71" s="6" t="s">
        <v>91</v>
      </c>
      <c r="C71" s="14" t="s">
        <v>24</v>
      </c>
      <c r="D71" s="14"/>
      <c r="E71" s="7" t="s">
        <v>24</v>
      </c>
      <c r="F71" s="5"/>
      <c r="G71" s="5"/>
      <c r="H71" t="s">
        <v>28</v>
      </c>
      <c r="I71" s="37">
        <f t="shared" si="1"/>
        <v>4.1666666666666664E-2</v>
      </c>
    </row>
    <row r="72" spans="1:9" ht="43.2" x14ac:dyDescent="0.3">
      <c r="A72" s="6" t="s">
        <v>78</v>
      </c>
      <c r="B72" s="6" t="s">
        <v>92</v>
      </c>
      <c r="C72" s="14" t="s">
        <v>24</v>
      </c>
      <c r="D72" s="14"/>
      <c r="E72" s="7" t="s">
        <v>24</v>
      </c>
      <c r="F72" s="5"/>
      <c r="G72" s="5"/>
      <c r="H72" t="s">
        <v>28</v>
      </c>
      <c r="I72" s="37">
        <f t="shared" si="1"/>
        <v>4.1666666666666664E-2</v>
      </c>
    </row>
    <row r="73" spans="1:9" ht="28.8" x14ac:dyDescent="0.3">
      <c r="A73" s="5"/>
      <c r="B73" s="6" t="s">
        <v>93</v>
      </c>
      <c r="C73" s="14"/>
      <c r="D73" s="14" t="s">
        <v>24</v>
      </c>
      <c r="E73" s="7" t="s">
        <v>24</v>
      </c>
      <c r="F73" s="5"/>
      <c r="G73" s="5"/>
      <c r="H73" t="s">
        <v>28</v>
      </c>
      <c r="I73">
        <v>0.5</v>
      </c>
    </row>
    <row r="74" spans="1:9" ht="28.8" x14ac:dyDescent="0.3">
      <c r="A74" s="5"/>
      <c r="B74" s="6" t="s">
        <v>94</v>
      </c>
      <c r="C74" s="14" t="s">
        <v>24</v>
      </c>
      <c r="D74" s="14"/>
      <c r="E74" s="7" t="s">
        <v>24</v>
      </c>
      <c r="F74" s="5"/>
      <c r="G74" s="5"/>
      <c r="H74" t="s">
        <v>28</v>
      </c>
      <c r="I74" s="37">
        <f t="shared" si="1"/>
        <v>4.1666666666666664E-2</v>
      </c>
    </row>
    <row r="75" spans="1:9" ht="28.8" x14ac:dyDescent="0.3">
      <c r="A75" s="5"/>
      <c r="B75" s="6" t="s">
        <v>95</v>
      </c>
      <c r="C75" s="14" t="s">
        <v>24</v>
      </c>
      <c r="D75" s="14"/>
      <c r="E75" s="7" t="s">
        <v>24</v>
      </c>
      <c r="F75" s="5"/>
      <c r="G75" s="5"/>
      <c r="H75" t="s">
        <v>28</v>
      </c>
      <c r="I75" s="37">
        <f t="shared" si="1"/>
        <v>4.1666666666666664E-2</v>
      </c>
    </row>
    <row r="76" spans="1:9" ht="28.8" x14ac:dyDescent="0.3">
      <c r="A76" s="5"/>
      <c r="B76" s="6" t="s">
        <v>96</v>
      </c>
      <c r="C76" s="14" t="s">
        <v>24</v>
      </c>
      <c r="D76" s="14"/>
      <c r="E76" s="7" t="s">
        <v>24</v>
      </c>
      <c r="F76" s="5"/>
      <c r="G76" s="5"/>
      <c r="H76" t="s">
        <v>28</v>
      </c>
      <c r="I76" s="37">
        <f t="shared" si="1"/>
        <v>4.1666666666666664E-2</v>
      </c>
    </row>
    <row r="77" spans="1:9" x14ac:dyDescent="0.3">
      <c r="A77" s="5"/>
      <c r="B77" s="6" t="s">
        <v>97</v>
      </c>
      <c r="C77" s="14" t="s">
        <v>24</v>
      </c>
      <c r="D77" s="14"/>
      <c r="E77" s="7" t="s">
        <v>24</v>
      </c>
      <c r="F77" s="5"/>
      <c r="G77" s="5"/>
      <c r="H77" t="s">
        <v>28</v>
      </c>
      <c r="I77" s="37">
        <f t="shared" si="1"/>
        <v>4.1666666666666664E-2</v>
      </c>
    </row>
    <row r="78" spans="1:9" x14ac:dyDescent="0.3">
      <c r="A78" s="5" t="s">
        <v>98</v>
      </c>
      <c r="B78" s="6" t="s">
        <v>99</v>
      </c>
      <c r="C78" s="14" t="s">
        <v>24</v>
      </c>
      <c r="D78" s="14"/>
      <c r="E78" s="7" t="s">
        <v>24</v>
      </c>
      <c r="F78" s="5"/>
      <c r="G78" s="5"/>
      <c r="I78" s="37">
        <f t="shared" si="1"/>
        <v>4.1666666666666664E-2</v>
      </c>
    </row>
    <row r="79" spans="1:9" x14ac:dyDescent="0.3">
      <c r="A79" s="5" t="s">
        <v>98</v>
      </c>
      <c r="B79" s="6" t="s">
        <v>100</v>
      </c>
      <c r="C79" s="14" t="s">
        <v>24</v>
      </c>
      <c r="D79" s="14"/>
      <c r="E79" s="7" t="s">
        <v>24</v>
      </c>
      <c r="F79" s="5"/>
      <c r="G79" s="5"/>
      <c r="I79" s="37">
        <f t="shared" si="1"/>
        <v>4.1666666666666664E-2</v>
      </c>
    </row>
    <row r="80" spans="1:9" x14ac:dyDescent="0.3">
      <c r="A80" s="5" t="s">
        <v>98</v>
      </c>
      <c r="B80" s="6" t="s">
        <v>101</v>
      </c>
      <c r="C80" s="14" t="s">
        <v>24</v>
      </c>
      <c r="D80" s="14"/>
      <c r="E80" s="7" t="s">
        <v>24</v>
      </c>
      <c r="F80" s="5"/>
      <c r="G80" s="5"/>
      <c r="I80" s="37">
        <f t="shared" si="1"/>
        <v>4.1666666666666664E-2</v>
      </c>
    </row>
    <row r="81" spans="1:12" x14ac:dyDescent="0.3">
      <c r="A81" s="5" t="s">
        <v>98</v>
      </c>
      <c r="B81" s="6" t="s">
        <v>102</v>
      </c>
      <c r="C81" s="14" t="s">
        <v>24</v>
      </c>
      <c r="D81" s="14"/>
      <c r="E81" s="7" t="s">
        <v>24</v>
      </c>
      <c r="F81" s="5"/>
      <c r="G81" s="5"/>
      <c r="I81" s="37">
        <f t="shared" si="1"/>
        <v>4.1666666666666664E-2</v>
      </c>
    </row>
    <row r="82" spans="1:12" x14ac:dyDescent="0.3">
      <c r="A82" s="5" t="s">
        <v>98</v>
      </c>
      <c r="B82" s="6" t="s">
        <v>103</v>
      </c>
      <c r="C82" s="14" t="s">
        <v>24</v>
      </c>
      <c r="D82" s="14"/>
      <c r="E82" s="7" t="s">
        <v>24</v>
      </c>
      <c r="F82" s="5"/>
      <c r="G82" s="5"/>
      <c r="I82" s="37">
        <f t="shared" si="1"/>
        <v>4.1666666666666664E-2</v>
      </c>
    </row>
    <row r="83" spans="1:12" x14ac:dyDescent="0.3">
      <c r="A83" s="5"/>
      <c r="B83" s="6" t="s">
        <v>104</v>
      </c>
      <c r="C83" s="14"/>
      <c r="D83" s="14" t="s">
        <v>24</v>
      </c>
      <c r="E83" s="7" t="s">
        <v>24</v>
      </c>
      <c r="F83" s="5"/>
      <c r="G83" s="5"/>
      <c r="I83">
        <v>0.5</v>
      </c>
    </row>
    <row r="84" spans="1:12" x14ac:dyDescent="0.3">
      <c r="A84" s="5" t="s">
        <v>105</v>
      </c>
      <c r="B84" s="6" t="s">
        <v>106</v>
      </c>
      <c r="C84" s="14" t="s">
        <v>24</v>
      </c>
      <c r="D84" s="14"/>
      <c r="E84" s="7" t="s">
        <v>24</v>
      </c>
      <c r="F84" s="5"/>
      <c r="G84" s="5"/>
      <c r="I84" s="37">
        <f t="shared" si="1"/>
        <v>4.1666666666666664E-2</v>
      </c>
    </row>
    <row r="85" spans="1:12" x14ac:dyDescent="0.3">
      <c r="A85" s="5" t="s">
        <v>107</v>
      </c>
      <c r="B85" s="6" t="s">
        <v>108</v>
      </c>
      <c r="C85" s="14" t="s">
        <v>24</v>
      </c>
      <c r="D85" s="14"/>
      <c r="E85" s="7" t="s">
        <v>24</v>
      </c>
      <c r="F85" s="5"/>
      <c r="G85" s="5"/>
      <c r="I85" s="37">
        <f t="shared" si="1"/>
        <v>4.1666666666666664E-2</v>
      </c>
    </row>
    <row r="86" spans="1:12" x14ac:dyDescent="0.3">
      <c r="A86" s="5" t="s">
        <v>107</v>
      </c>
      <c r="B86" s="6" t="s">
        <v>109</v>
      </c>
      <c r="C86" s="14" t="s">
        <v>24</v>
      </c>
      <c r="D86" s="14"/>
      <c r="E86" s="7" t="s">
        <v>24</v>
      </c>
      <c r="F86" s="5"/>
      <c r="G86" s="5"/>
      <c r="I86" s="37">
        <f t="shared" si="1"/>
        <v>4.1666666666666664E-2</v>
      </c>
    </row>
    <row r="87" spans="1:12" x14ac:dyDescent="0.3">
      <c r="A87" s="5" t="s">
        <v>110</v>
      </c>
      <c r="B87" s="6" t="s">
        <v>111</v>
      </c>
      <c r="C87" s="14" t="s">
        <v>24</v>
      </c>
      <c r="D87" s="14"/>
      <c r="E87" s="7" t="s">
        <v>24</v>
      </c>
      <c r="F87" s="5"/>
      <c r="G87" s="5"/>
      <c r="I87" s="37">
        <f t="shared" si="1"/>
        <v>4.1666666666666664E-2</v>
      </c>
    </row>
    <row r="88" spans="1:12" ht="57.6" x14ac:dyDescent="0.3">
      <c r="A88" s="6" t="s">
        <v>112</v>
      </c>
      <c r="B88" s="6" t="s">
        <v>113</v>
      </c>
      <c r="C88" s="14" t="s">
        <v>24</v>
      </c>
      <c r="D88" s="14"/>
      <c r="E88" s="7" t="s">
        <v>24</v>
      </c>
      <c r="F88" s="5"/>
      <c r="G88" s="5"/>
      <c r="I88" s="37">
        <f t="shared" si="1"/>
        <v>4.1666666666666664E-2</v>
      </c>
    </row>
    <row r="89" spans="1:12" x14ac:dyDescent="0.3">
      <c r="A89" s="33" t="s">
        <v>62</v>
      </c>
      <c r="B89" s="34"/>
      <c r="C89" s="35" t="s">
        <v>14</v>
      </c>
      <c r="D89" s="35" t="s">
        <v>15</v>
      </c>
      <c r="E89" s="35" t="s">
        <v>16</v>
      </c>
      <c r="F89" s="33" t="s">
        <v>17</v>
      </c>
      <c r="G89" s="33" t="s">
        <v>18</v>
      </c>
      <c r="H89" s="36" t="s">
        <v>19</v>
      </c>
      <c r="I89" s="36" t="s">
        <v>83</v>
      </c>
      <c r="J89" s="36" t="s">
        <v>20</v>
      </c>
      <c r="K89" s="36" t="s">
        <v>21</v>
      </c>
      <c r="L89" s="36" t="s">
        <v>22</v>
      </c>
    </row>
    <row r="90" spans="1:12" ht="28.8" x14ac:dyDescent="0.3">
      <c r="A90" s="5" t="s">
        <v>114</v>
      </c>
      <c r="B90" s="6" t="s">
        <v>115</v>
      </c>
      <c r="C90" s="14" t="s">
        <v>24</v>
      </c>
      <c r="D90" s="14"/>
      <c r="E90" s="7" t="s">
        <v>24</v>
      </c>
      <c r="F90" s="5"/>
      <c r="G90" s="5"/>
      <c r="I90" s="37">
        <f t="shared" si="1"/>
        <v>4.1666666666666664E-2</v>
      </c>
    </row>
    <row r="91" spans="1:12" ht="43.2" x14ac:dyDescent="0.3">
      <c r="A91" s="5" t="s">
        <v>114</v>
      </c>
      <c r="B91" s="6" t="s">
        <v>116</v>
      </c>
      <c r="C91" s="14" t="s">
        <v>24</v>
      </c>
      <c r="D91" s="14"/>
      <c r="E91" s="7" t="s">
        <v>24</v>
      </c>
      <c r="F91" s="5"/>
      <c r="G91" s="5"/>
      <c r="I91" s="37">
        <f t="shared" si="1"/>
        <v>4.1666666666666664E-2</v>
      </c>
    </row>
    <row r="92" spans="1:12" ht="28.8" x14ac:dyDescent="0.3">
      <c r="A92" s="5"/>
      <c r="B92" s="6" t="s">
        <v>117</v>
      </c>
      <c r="C92" s="14"/>
      <c r="D92" s="14" t="s">
        <v>24</v>
      </c>
      <c r="E92" s="7" t="s">
        <v>24</v>
      </c>
      <c r="F92" s="5"/>
      <c r="G92" s="5"/>
      <c r="I92">
        <v>0.5</v>
      </c>
    </row>
    <row r="93" spans="1:12" ht="28.8" x14ac:dyDescent="0.3">
      <c r="A93" s="5" t="s">
        <v>114</v>
      </c>
      <c r="B93" s="6" t="s">
        <v>118</v>
      </c>
      <c r="C93" s="14" t="s">
        <v>24</v>
      </c>
      <c r="D93" s="14"/>
      <c r="E93" s="7" t="s">
        <v>24</v>
      </c>
      <c r="F93" s="5"/>
      <c r="G93" s="5"/>
      <c r="I93" s="37">
        <f t="shared" si="1"/>
        <v>4.1666666666666664E-2</v>
      </c>
    </row>
    <row r="94" spans="1:12" ht="28.8" x14ac:dyDescent="0.3">
      <c r="A94" s="5" t="s">
        <v>114</v>
      </c>
      <c r="B94" s="6" t="s">
        <v>119</v>
      </c>
      <c r="C94" s="14" t="s">
        <v>24</v>
      </c>
      <c r="D94" s="14"/>
      <c r="E94" s="7" t="s">
        <v>24</v>
      </c>
      <c r="F94" s="5"/>
      <c r="G94" s="5"/>
      <c r="I94" s="37">
        <f t="shared" si="1"/>
        <v>4.1666666666666664E-2</v>
      </c>
    </row>
    <row r="95" spans="1:12" ht="28.8" x14ac:dyDescent="0.3">
      <c r="A95" s="5" t="s">
        <v>114</v>
      </c>
      <c r="B95" s="6" t="s">
        <v>120</v>
      </c>
      <c r="C95" s="14" t="s">
        <v>24</v>
      </c>
      <c r="D95" s="14"/>
      <c r="E95" s="7" t="s">
        <v>24</v>
      </c>
      <c r="F95" s="5"/>
      <c r="G95" s="5"/>
      <c r="I95" s="37">
        <f t="shared" si="1"/>
        <v>4.1666666666666664E-2</v>
      </c>
    </row>
    <row r="96" spans="1:12" ht="28.8" x14ac:dyDescent="0.3">
      <c r="A96" s="5" t="s">
        <v>114</v>
      </c>
      <c r="B96" s="6" t="s">
        <v>121</v>
      </c>
      <c r="C96" s="14" t="s">
        <v>24</v>
      </c>
      <c r="D96" s="14"/>
      <c r="E96" s="7" t="s">
        <v>24</v>
      </c>
      <c r="F96" s="5"/>
      <c r="G96" s="5"/>
      <c r="I96" s="37">
        <f t="shared" si="1"/>
        <v>4.1666666666666664E-2</v>
      </c>
    </row>
    <row r="97" spans="1:9" ht="28.8" x14ac:dyDescent="0.3">
      <c r="A97" s="5"/>
      <c r="B97" s="6" t="s">
        <v>122</v>
      </c>
      <c r="C97" s="14"/>
      <c r="D97" s="14" t="s">
        <v>24</v>
      </c>
      <c r="E97" s="7" t="s">
        <v>24</v>
      </c>
      <c r="F97" s="5"/>
      <c r="G97" s="5"/>
      <c r="I97">
        <v>0.5</v>
      </c>
    </row>
    <row r="98" spans="1:9" ht="28.8" x14ac:dyDescent="0.3">
      <c r="A98" s="5" t="s">
        <v>123</v>
      </c>
      <c r="B98" s="6" t="s">
        <v>124</v>
      </c>
      <c r="C98" s="14" t="s">
        <v>24</v>
      </c>
      <c r="D98" s="14"/>
      <c r="E98" s="7" t="s">
        <v>24</v>
      </c>
      <c r="F98" s="5"/>
      <c r="G98" s="5"/>
      <c r="I98" s="37">
        <f t="shared" si="1"/>
        <v>4.1666666666666664E-2</v>
      </c>
    </row>
    <row r="99" spans="1:9" x14ac:dyDescent="0.3">
      <c r="A99" s="5" t="s">
        <v>123</v>
      </c>
      <c r="B99" s="6" t="s">
        <v>125</v>
      </c>
      <c r="C99" s="14" t="s">
        <v>24</v>
      </c>
      <c r="D99" s="14"/>
      <c r="E99" s="7" t="s">
        <v>24</v>
      </c>
      <c r="F99" s="5"/>
      <c r="G99" s="5"/>
      <c r="I99" s="37">
        <f t="shared" si="1"/>
        <v>4.1666666666666664E-2</v>
      </c>
    </row>
    <row r="100" spans="1:9" x14ac:dyDescent="0.3">
      <c r="A100" s="5"/>
      <c r="B100" s="6" t="s">
        <v>126</v>
      </c>
      <c r="C100" s="14"/>
      <c r="D100" s="14" t="s">
        <v>24</v>
      </c>
      <c r="E100" s="7" t="s">
        <v>24</v>
      </c>
      <c r="F100" s="5"/>
      <c r="G100" s="5"/>
      <c r="I100">
        <v>0.5</v>
      </c>
    </row>
    <row r="101" spans="1:9" ht="24" customHeight="1" x14ac:dyDescent="0.3">
      <c r="A101" s="39"/>
      <c r="B101" s="40" t="s">
        <v>127</v>
      </c>
      <c r="C101" s="14"/>
      <c r="D101" s="41" t="s">
        <v>24</v>
      </c>
      <c r="E101" s="7" t="s">
        <v>24</v>
      </c>
      <c r="F101" s="5"/>
      <c r="G101" s="5"/>
      <c r="I101">
        <v>0.5</v>
      </c>
    </row>
    <row r="102" spans="1:9" ht="28.8" x14ac:dyDescent="0.3">
      <c r="A102" s="5" t="s">
        <v>128</v>
      </c>
      <c r="B102" s="6" t="s">
        <v>129</v>
      </c>
      <c r="C102" s="14" t="s">
        <v>24</v>
      </c>
      <c r="D102" s="14"/>
      <c r="E102" s="7" t="s">
        <v>24</v>
      </c>
      <c r="F102" s="5"/>
      <c r="G102" s="5"/>
      <c r="I102" s="37">
        <f>4/96</f>
        <v>4.1666666666666664E-2</v>
      </c>
    </row>
    <row r="103" spans="1:9" ht="28.8" x14ac:dyDescent="0.3">
      <c r="A103" s="5" t="s">
        <v>128</v>
      </c>
      <c r="B103" s="6" t="s">
        <v>130</v>
      </c>
      <c r="C103" s="14" t="s">
        <v>24</v>
      </c>
      <c r="D103" s="14"/>
      <c r="E103" s="7" t="s">
        <v>24</v>
      </c>
      <c r="F103" s="5"/>
      <c r="G103" s="5"/>
      <c r="I103" s="37">
        <f>4/96</f>
        <v>4.1666666666666664E-2</v>
      </c>
    </row>
    <row r="104" spans="1:9" ht="28.8" x14ac:dyDescent="0.3">
      <c r="A104" s="5" t="s">
        <v>128</v>
      </c>
      <c r="B104" s="6" t="s">
        <v>131</v>
      </c>
      <c r="C104" s="14" t="s">
        <v>24</v>
      </c>
      <c r="D104" s="14"/>
      <c r="E104" s="7" t="s">
        <v>24</v>
      </c>
      <c r="F104" s="5"/>
      <c r="G104" s="5"/>
      <c r="I104" s="37">
        <f>4/96</f>
        <v>4.1666666666666664E-2</v>
      </c>
    </row>
    <row r="105" spans="1:9" x14ac:dyDescent="0.3">
      <c r="A105" s="5" t="s">
        <v>128</v>
      </c>
      <c r="B105" s="6" t="s">
        <v>132</v>
      </c>
      <c r="C105" s="14" t="s">
        <v>24</v>
      </c>
      <c r="D105" s="14"/>
      <c r="E105" s="7" t="s">
        <v>24</v>
      </c>
      <c r="F105" s="5"/>
      <c r="G105" s="5"/>
      <c r="I105" s="37">
        <f>4/96</f>
        <v>4.1666666666666664E-2</v>
      </c>
    </row>
    <row r="106" spans="1:9" x14ac:dyDescent="0.3">
      <c r="A106" s="5" t="s">
        <v>128</v>
      </c>
      <c r="B106" s="6" t="s">
        <v>133</v>
      </c>
      <c r="C106" s="14" t="s">
        <v>24</v>
      </c>
      <c r="D106" s="14"/>
      <c r="E106" s="7" t="s">
        <v>24</v>
      </c>
      <c r="F106" s="5"/>
      <c r="G106" s="5"/>
      <c r="I106" s="37">
        <f>4/96</f>
        <v>4.1666666666666664E-2</v>
      </c>
    </row>
    <row r="107" spans="1:9" x14ac:dyDescent="0.3">
      <c r="A107" s="5"/>
      <c r="B107" s="6" t="s">
        <v>134</v>
      </c>
      <c r="C107" s="14"/>
      <c r="D107" s="14" t="s">
        <v>24</v>
      </c>
      <c r="E107" s="7" t="s">
        <v>24</v>
      </c>
      <c r="F107" s="5"/>
      <c r="G107" s="5"/>
      <c r="I107">
        <v>0.5</v>
      </c>
    </row>
    <row r="108" spans="1:9" ht="28.8" x14ac:dyDescent="0.3">
      <c r="A108" s="5"/>
      <c r="B108" s="6" t="s">
        <v>135</v>
      </c>
      <c r="C108" s="14"/>
      <c r="D108" s="14" t="s">
        <v>24</v>
      </c>
      <c r="E108" s="7" t="s">
        <v>24</v>
      </c>
      <c r="F108" s="5"/>
      <c r="G108" s="5"/>
      <c r="I108">
        <v>0.5</v>
      </c>
    </row>
    <row r="109" spans="1:9" ht="28.8" x14ac:dyDescent="0.3">
      <c r="A109" s="5"/>
      <c r="B109" s="6" t="s">
        <v>136</v>
      </c>
      <c r="C109" s="14"/>
      <c r="D109" s="14" t="s">
        <v>24</v>
      </c>
      <c r="E109" s="7" t="s">
        <v>24</v>
      </c>
      <c r="F109" s="5"/>
      <c r="G109" s="5"/>
      <c r="I109">
        <v>0.5</v>
      </c>
    </row>
    <row r="110" spans="1:9" ht="28.8" x14ac:dyDescent="0.3">
      <c r="A110" s="5" t="s">
        <v>128</v>
      </c>
      <c r="B110" s="6" t="s">
        <v>137</v>
      </c>
      <c r="C110" s="14" t="s">
        <v>24</v>
      </c>
      <c r="D110" s="14"/>
      <c r="E110" s="7" t="s">
        <v>24</v>
      </c>
      <c r="F110" s="5"/>
      <c r="G110" s="5"/>
      <c r="I110" s="37">
        <v>0.08</v>
      </c>
    </row>
    <row r="111" spans="1:9" x14ac:dyDescent="0.3">
      <c r="A111" s="5" t="s">
        <v>138</v>
      </c>
      <c r="B111" s="6" t="s">
        <v>139</v>
      </c>
      <c r="C111" s="14" t="s">
        <v>24</v>
      </c>
      <c r="D111" s="14"/>
      <c r="E111" s="7" t="s">
        <v>24</v>
      </c>
      <c r="F111" s="5"/>
      <c r="G111" s="5"/>
      <c r="I111" s="37">
        <f t="shared" ref="I111:I115" si="2">4/96</f>
        <v>4.1666666666666664E-2</v>
      </c>
    </row>
    <row r="112" spans="1:9" ht="28.8" x14ac:dyDescent="0.3">
      <c r="A112" s="5" t="s">
        <v>138</v>
      </c>
      <c r="B112" s="6" t="s">
        <v>140</v>
      </c>
      <c r="C112" s="14" t="s">
        <v>24</v>
      </c>
      <c r="D112" s="14"/>
      <c r="E112" s="7" t="s">
        <v>24</v>
      </c>
      <c r="F112" s="5"/>
      <c r="G112" s="5"/>
      <c r="I112" s="37">
        <f t="shared" si="2"/>
        <v>4.1666666666666664E-2</v>
      </c>
    </row>
    <row r="113" spans="1:12" ht="28.8" x14ac:dyDescent="0.3">
      <c r="A113" s="5" t="s">
        <v>138</v>
      </c>
      <c r="B113" s="6" t="s">
        <v>141</v>
      </c>
      <c r="C113" s="14" t="s">
        <v>24</v>
      </c>
      <c r="D113" s="14"/>
      <c r="E113" s="7" t="s">
        <v>24</v>
      </c>
      <c r="F113" s="5"/>
      <c r="G113" s="5"/>
      <c r="I113" s="37">
        <f t="shared" si="2"/>
        <v>4.1666666666666664E-2</v>
      </c>
    </row>
    <row r="114" spans="1:12" ht="43.2" x14ac:dyDescent="0.3">
      <c r="A114" s="5" t="s">
        <v>138</v>
      </c>
      <c r="B114" s="6" t="s">
        <v>72</v>
      </c>
      <c r="C114" s="14" t="s">
        <v>24</v>
      </c>
      <c r="D114" s="14"/>
      <c r="E114" s="7" t="s">
        <v>24</v>
      </c>
      <c r="F114" s="5"/>
      <c r="G114" s="5"/>
      <c r="H114" t="s">
        <v>28</v>
      </c>
      <c r="I114" s="37">
        <f t="shared" si="2"/>
        <v>4.1666666666666664E-2</v>
      </c>
    </row>
    <row r="115" spans="1:12" ht="43.2" x14ac:dyDescent="0.3">
      <c r="A115" s="5" t="s">
        <v>142</v>
      </c>
      <c r="B115" s="6" t="s">
        <v>143</v>
      </c>
      <c r="C115" s="14" t="s">
        <v>24</v>
      </c>
      <c r="D115" s="14"/>
      <c r="E115" s="7" t="s">
        <v>24</v>
      </c>
      <c r="F115" s="5"/>
      <c r="G115" s="5"/>
      <c r="I115" s="37">
        <f t="shared" si="2"/>
        <v>4.1666666666666664E-2</v>
      </c>
    </row>
    <row r="116" spans="1:12" ht="43.2" x14ac:dyDescent="0.3">
      <c r="A116" s="5" t="s">
        <v>144</v>
      </c>
      <c r="B116" s="6" t="s">
        <v>145</v>
      </c>
      <c r="C116" s="14" t="s">
        <v>24</v>
      </c>
      <c r="D116" s="14"/>
      <c r="E116" s="7" t="s">
        <v>24</v>
      </c>
      <c r="F116" s="5"/>
      <c r="G116" s="5"/>
      <c r="I116" s="37">
        <f>4/96+0.009</f>
        <v>5.0666666666666665E-2</v>
      </c>
    </row>
    <row r="117" spans="1:12" x14ac:dyDescent="0.3">
      <c r="A117" s="33" t="s">
        <v>62</v>
      </c>
      <c r="B117" s="34"/>
      <c r="C117" s="35" t="s">
        <v>14</v>
      </c>
      <c r="D117" s="35" t="s">
        <v>15</v>
      </c>
      <c r="E117" s="35" t="s">
        <v>16</v>
      </c>
      <c r="F117" s="33" t="s">
        <v>17</v>
      </c>
      <c r="G117" s="33" t="s">
        <v>18</v>
      </c>
      <c r="H117" s="36" t="s">
        <v>19</v>
      </c>
      <c r="I117" s="36" t="s">
        <v>83</v>
      </c>
      <c r="J117" s="36" t="s">
        <v>20</v>
      </c>
      <c r="K117" s="36" t="s">
        <v>21</v>
      </c>
      <c r="L117" s="36" t="s">
        <v>22</v>
      </c>
    </row>
    <row r="118" spans="1:12" ht="28.8" x14ac:dyDescent="0.3">
      <c r="A118" s="5" t="s">
        <v>144</v>
      </c>
      <c r="B118" s="6" t="s">
        <v>146</v>
      </c>
      <c r="C118" s="14" t="s">
        <v>24</v>
      </c>
      <c r="D118" s="14"/>
      <c r="E118" s="7" t="s">
        <v>24</v>
      </c>
      <c r="F118" s="5"/>
      <c r="G118" s="5"/>
      <c r="I118" s="37">
        <f>4/96</f>
        <v>4.1666666666666664E-2</v>
      </c>
    </row>
    <row r="119" spans="1:12" ht="29.25" customHeight="1" x14ac:dyDescent="0.3">
      <c r="A119" s="5" t="s">
        <v>144</v>
      </c>
      <c r="B119" s="6" t="s">
        <v>147</v>
      </c>
      <c r="C119" s="14" t="s">
        <v>24</v>
      </c>
      <c r="D119" s="14"/>
      <c r="E119" s="7" t="s">
        <v>24</v>
      </c>
      <c r="F119" s="5"/>
      <c r="G119" s="5"/>
      <c r="I119" s="37">
        <f>4/96</f>
        <v>4.1666666666666664E-2</v>
      </c>
    </row>
    <row r="120" spans="1:12" ht="28.8" x14ac:dyDescent="0.3">
      <c r="A120" s="5" t="s">
        <v>144</v>
      </c>
      <c r="B120" s="6" t="s">
        <v>148</v>
      </c>
      <c r="C120" s="14" t="s">
        <v>24</v>
      </c>
      <c r="D120" s="14"/>
      <c r="E120" s="7" t="s">
        <v>24</v>
      </c>
      <c r="F120" s="5"/>
      <c r="G120" s="5"/>
      <c r="I120" s="37">
        <f>4/96</f>
        <v>4.1666666666666664E-2</v>
      </c>
    </row>
    <row r="121" spans="1:12" ht="28.8" x14ac:dyDescent="0.3">
      <c r="A121" s="5" t="s">
        <v>144</v>
      </c>
      <c r="B121" s="6" t="s">
        <v>149</v>
      </c>
      <c r="C121" s="14" t="s">
        <v>24</v>
      </c>
      <c r="D121" s="14"/>
      <c r="E121" s="7" t="s">
        <v>24</v>
      </c>
      <c r="F121" s="5"/>
      <c r="G121" s="5"/>
      <c r="I121" s="37">
        <f>4/96</f>
        <v>4.1666666666666664E-2</v>
      </c>
    </row>
    <row r="122" spans="1:12" x14ac:dyDescent="0.3">
      <c r="A122" s="5"/>
      <c r="B122" s="42" t="s">
        <v>150</v>
      </c>
      <c r="C122" s="14"/>
      <c r="D122" s="14" t="s">
        <v>24</v>
      </c>
      <c r="E122" s="7" t="s">
        <v>24</v>
      </c>
      <c r="F122" s="5"/>
      <c r="G122" s="5"/>
      <c r="I122">
        <v>0.5</v>
      </c>
    </row>
    <row r="123" spans="1:12" x14ac:dyDescent="0.3">
      <c r="A123" s="5" t="s">
        <v>144</v>
      </c>
      <c r="B123" s="6" t="s">
        <v>151</v>
      </c>
      <c r="C123" s="14" t="s">
        <v>24</v>
      </c>
      <c r="D123" s="14"/>
      <c r="E123" s="7" t="s">
        <v>24</v>
      </c>
      <c r="F123" s="5"/>
      <c r="G123" s="5"/>
      <c r="I123" s="37">
        <v>0.08</v>
      </c>
    </row>
    <row r="124" spans="1:12" ht="28.8" x14ac:dyDescent="0.3">
      <c r="A124" s="5" t="s">
        <v>152</v>
      </c>
      <c r="B124" s="6" t="s">
        <v>153</v>
      </c>
      <c r="C124" s="14" t="s">
        <v>24</v>
      </c>
      <c r="D124" s="14"/>
      <c r="E124" s="7" t="s">
        <v>24</v>
      </c>
      <c r="F124" s="5"/>
      <c r="G124" s="5"/>
      <c r="I124" s="37">
        <f t="shared" ref="I124:I132" si="3">4/96</f>
        <v>4.1666666666666664E-2</v>
      </c>
    </row>
    <row r="125" spans="1:12" x14ac:dyDescent="0.3">
      <c r="A125" s="5" t="s">
        <v>152</v>
      </c>
      <c r="B125" s="6" t="s">
        <v>154</v>
      </c>
      <c r="C125" s="14" t="s">
        <v>24</v>
      </c>
      <c r="D125" s="14"/>
      <c r="E125" s="7" t="s">
        <v>24</v>
      </c>
      <c r="F125" s="5"/>
      <c r="G125" s="5"/>
      <c r="I125" s="37">
        <f t="shared" si="3"/>
        <v>4.1666666666666664E-2</v>
      </c>
    </row>
    <row r="126" spans="1:12" ht="28.8" x14ac:dyDescent="0.3">
      <c r="A126" s="5" t="s">
        <v>152</v>
      </c>
      <c r="B126" s="6" t="s">
        <v>155</v>
      </c>
      <c r="C126" s="14" t="s">
        <v>24</v>
      </c>
      <c r="D126" s="14"/>
      <c r="E126" s="7" t="s">
        <v>24</v>
      </c>
      <c r="F126" s="5"/>
      <c r="G126" s="5"/>
      <c r="I126" s="37">
        <v>0.08</v>
      </c>
    </row>
    <row r="127" spans="1:12" ht="28.8" x14ac:dyDescent="0.3">
      <c r="A127" s="5" t="s">
        <v>156</v>
      </c>
      <c r="B127" s="6" t="s">
        <v>157</v>
      </c>
      <c r="C127" s="14" t="s">
        <v>24</v>
      </c>
      <c r="D127" s="14"/>
      <c r="E127" s="7" t="s">
        <v>24</v>
      </c>
      <c r="F127" s="5"/>
      <c r="G127" s="5"/>
      <c r="I127" s="37">
        <f t="shared" si="3"/>
        <v>4.1666666666666664E-2</v>
      </c>
    </row>
    <row r="128" spans="1:12" ht="43.2" x14ac:dyDescent="0.3">
      <c r="A128" s="5" t="s">
        <v>156</v>
      </c>
      <c r="B128" s="6" t="s">
        <v>158</v>
      </c>
      <c r="C128" s="14" t="s">
        <v>24</v>
      </c>
      <c r="D128" s="14"/>
      <c r="E128" s="7" t="s">
        <v>24</v>
      </c>
      <c r="F128" s="5"/>
      <c r="G128" s="5"/>
      <c r="I128" s="37">
        <f t="shared" si="3"/>
        <v>4.1666666666666664E-2</v>
      </c>
    </row>
    <row r="129" spans="1:9" x14ac:dyDescent="0.3">
      <c r="A129" s="5" t="s">
        <v>156</v>
      </c>
      <c r="B129" s="6" t="s">
        <v>159</v>
      </c>
      <c r="C129" s="14" t="s">
        <v>24</v>
      </c>
      <c r="D129" s="14"/>
      <c r="E129" s="7" t="s">
        <v>24</v>
      </c>
      <c r="F129" s="5"/>
      <c r="G129" s="5"/>
      <c r="I129" s="37">
        <f t="shared" si="3"/>
        <v>4.1666666666666664E-2</v>
      </c>
    </row>
    <row r="130" spans="1:9" x14ac:dyDescent="0.3">
      <c r="A130" s="5" t="s">
        <v>156</v>
      </c>
      <c r="B130" s="6" t="s">
        <v>160</v>
      </c>
      <c r="C130" s="14" t="s">
        <v>24</v>
      </c>
      <c r="D130" s="14"/>
      <c r="E130" s="7" t="s">
        <v>24</v>
      </c>
      <c r="F130" s="5"/>
      <c r="G130" s="5"/>
      <c r="I130" s="37">
        <f t="shared" si="3"/>
        <v>4.1666666666666664E-2</v>
      </c>
    </row>
    <row r="131" spans="1:9" x14ac:dyDescent="0.3">
      <c r="A131" s="5" t="s">
        <v>156</v>
      </c>
      <c r="B131" s="6" t="s">
        <v>161</v>
      </c>
      <c r="C131" s="14" t="s">
        <v>24</v>
      </c>
      <c r="D131" s="14"/>
      <c r="E131" s="7" t="s">
        <v>24</v>
      </c>
      <c r="F131" s="5"/>
      <c r="G131" s="5"/>
      <c r="I131" s="37">
        <f t="shared" si="3"/>
        <v>4.1666666666666664E-2</v>
      </c>
    </row>
    <row r="132" spans="1:9" ht="28.8" x14ac:dyDescent="0.3">
      <c r="A132" s="5" t="s">
        <v>156</v>
      </c>
      <c r="B132" s="6" t="s">
        <v>162</v>
      </c>
      <c r="C132" s="14" t="s">
        <v>24</v>
      </c>
      <c r="D132" s="14"/>
      <c r="E132" s="7" t="s">
        <v>24</v>
      </c>
      <c r="F132" s="5"/>
      <c r="G132" s="5"/>
      <c r="I132" s="37">
        <f t="shared" si="3"/>
        <v>4.1666666666666664E-2</v>
      </c>
    </row>
    <row r="133" spans="1:9" ht="28.8" x14ac:dyDescent="0.3">
      <c r="A133" s="5"/>
      <c r="B133" s="6" t="s">
        <v>163</v>
      </c>
      <c r="C133" s="14"/>
      <c r="D133" s="14" t="s">
        <v>24</v>
      </c>
      <c r="E133" s="7" t="s">
        <v>24</v>
      </c>
      <c r="F133" s="5"/>
      <c r="G133" s="5"/>
      <c r="I133">
        <v>0.5</v>
      </c>
    </row>
    <row r="134" spans="1:9" ht="28.8" x14ac:dyDescent="0.3">
      <c r="A134" s="5" t="s">
        <v>156</v>
      </c>
      <c r="B134" s="6" t="s">
        <v>164</v>
      </c>
      <c r="C134" s="14" t="s">
        <v>24</v>
      </c>
      <c r="D134" s="14"/>
      <c r="E134" s="7" t="s">
        <v>24</v>
      </c>
      <c r="F134" s="5"/>
      <c r="G134" s="5"/>
      <c r="I134" s="37">
        <f t="shared" ref="I134:I146" si="4">4/96</f>
        <v>4.1666666666666664E-2</v>
      </c>
    </row>
    <row r="135" spans="1:9" x14ac:dyDescent="0.3">
      <c r="A135" s="5" t="s">
        <v>156</v>
      </c>
      <c r="B135" s="6" t="s">
        <v>165</v>
      </c>
      <c r="C135" s="14" t="s">
        <v>24</v>
      </c>
      <c r="D135" s="14"/>
      <c r="E135" s="7" t="s">
        <v>24</v>
      </c>
      <c r="F135" s="5"/>
      <c r="G135" s="5"/>
      <c r="I135" s="37">
        <f t="shared" si="4"/>
        <v>4.1666666666666664E-2</v>
      </c>
    </row>
    <row r="136" spans="1:9" x14ac:dyDescent="0.3">
      <c r="A136" s="5" t="s">
        <v>156</v>
      </c>
      <c r="B136" s="6" t="s">
        <v>166</v>
      </c>
      <c r="C136" s="14" t="s">
        <v>24</v>
      </c>
      <c r="D136" s="14"/>
      <c r="E136" s="7" t="s">
        <v>24</v>
      </c>
      <c r="F136" s="5"/>
      <c r="G136" s="5"/>
      <c r="I136" s="37">
        <f t="shared" si="4"/>
        <v>4.1666666666666664E-2</v>
      </c>
    </row>
    <row r="137" spans="1:9" ht="43.2" x14ac:dyDescent="0.3">
      <c r="A137" s="5" t="s">
        <v>156</v>
      </c>
      <c r="B137" s="6" t="s">
        <v>167</v>
      </c>
      <c r="C137" s="14" t="s">
        <v>24</v>
      </c>
      <c r="D137" s="14"/>
      <c r="E137" s="7" t="s">
        <v>24</v>
      </c>
      <c r="F137" s="5"/>
      <c r="G137" s="5"/>
      <c r="I137" s="37">
        <f t="shared" si="4"/>
        <v>4.1666666666666664E-2</v>
      </c>
    </row>
    <row r="138" spans="1:9" x14ac:dyDescent="0.3">
      <c r="A138" s="5" t="s">
        <v>156</v>
      </c>
      <c r="B138" s="6" t="s">
        <v>168</v>
      </c>
      <c r="C138" s="14" t="s">
        <v>24</v>
      </c>
      <c r="D138" s="14"/>
      <c r="E138" s="7" t="s">
        <v>24</v>
      </c>
      <c r="F138" s="5"/>
      <c r="G138" s="5"/>
      <c r="I138" s="37">
        <f t="shared" si="4"/>
        <v>4.1666666666666664E-2</v>
      </c>
    </row>
    <row r="139" spans="1:9" x14ac:dyDescent="0.3">
      <c r="A139" s="5" t="s">
        <v>156</v>
      </c>
      <c r="B139" s="6" t="s">
        <v>169</v>
      </c>
      <c r="C139" s="14" t="s">
        <v>24</v>
      </c>
      <c r="D139" s="14"/>
      <c r="E139" s="7" t="s">
        <v>24</v>
      </c>
      <c r="F139" s="5"/>
      <c r="G139" s="5"/>
      <c r="I139" s="37">
        <f t="shared" si="4"/>
        <v>4.1666666666666664E-2</v>
      </c>
    </row>
    <row r="140" spans="1:9" x14ac:dyDescent="0.3">
      <c r="A140" s="5" t="s">
        <v>156</v>
      </c>
      <c r="B140" s="6" t="s">
        <v>170</v>
      </c>
      <c r="C140" s="14" t="s">
        <v>24</v>
      </c>
      <c r="D140" s="14"/>
      <c r="E140" s="7" t="s">
        <v>24</v>
      </c>
      <c r="F140" s="5"/>
      <c r="G140" s="5"/>
      <c r="I140" s="37">
        <f t="shared" si="4"/>
        <v>4.1666666666666664E-2</v>
      </c>
    </row>
    <row r="141" spans="1:9" x14ac:dyDescent="0.3">
      <c r="A141" s="5" t="s">
        <v>156</v>
      </c>
      <c r="B141" s="6" t="s">
        <v>171</v>
      </c>
      <c r="C141" s="14" t="s">
        <v>24</v>
      </c>
      <c r="D141" s="14"/>
      <c r="E141" s="7" t="s">
        <v>24</v>
      </c>
      <c r="F141" s="5"/>
      <c r="G141" s="5"/>
      <c r="I141" s="37">
        <f t="shared" si="4"/>
        <v>4.1666666666666664E-2</v>
      </c>
    </row>
    <row r="142" spans="1:9" ht="43.2" x14ac:dyDescent="0.3">
      <c r="A142" s="5" t="s">
        <v>156</v>
      </c>
      <c r="B142" s="6" t="s">
        <v>72</v>
      </c>
      <c r="C142" s="14" t="s">
        <v>24</v>
      </c>
      <c r="D142" s="14"/>
      <c r="E142" s="7" t="s">
        <v>24</v>
      </c>
      <c r="F142" s="5"/>
      <c r="G142" s="5"/>
      <c r="I142" s="37">
        <f t="shared" si="4"/>
        <v>4.1666666666666664E-2</v>
      </c>
    </row>
    <row r="143" spans="1:9" x14ac:dyDescent="0.3">
      <c r="A143" s="5" t="s">
        <v>156</v>
      </c>
      <c r="B143" s="6" t="s">
        <v>172</v>
      </c>
      <c r="C143" s="14" t="s">
        <v>24</v>
      </c>
      <c r="D143" s="14"/>
      <c r="E143" s="7" t="s">
        <v>24</v>
      </c>
      <c r="F143" s="5"/>
      <c r="G143" s="5"/>
      <c r="I143" s="37">
        <f t="shared" si="4"/>
        <v>4.1666666666666664E-2</v>
      </c>
    </row>
    <row r="144" spans="1:9" ht="43.2" x14ac:dyDescent="0.3">
      <c r="A144" s="5" t="s">
        <v>156</v>
      </c>
      <c r="B144" s="6" t="s">
        <v>173</v>
      </c>
      <c r="C144" s="14" t="s">
        <v>24</v>
      </c>
      <c r="D144" s="14"/>
      <c r="E144" s="7" t="s">
        <v>24</v>
      </c>
      <c r="F144" s="5"/>
      <c r="G144" s="5"/>
      <c r="I144" s="37">
        <f t="shared" si="4"/>
        <v>4.1666666666666664E-2</v>
      </c>
    </row>
    <row r="145" spans="1:12" ht="29.25" customHeight="1" x14ac:dyDescent="0.3">
      <c r="A145" s="5" t="s">
        <v>156</v>
      </c>
      <c r="B145" s="6" t="s">
        <v>174</v>
      </c>
      <c r="C145" s="14" t="s">
        <v>24</v>
      </c>
      <c r="D145" s="14"/>
      <c r="E145" s="7" t="s">
        <v>24</v>
      </c>
      <c r="F145" s="5"/>
      <c r="G145" s="5"/>
      <c r="I145" s="37">
        <f t="shared" si="4"/>
        <v>4.1666666666666664E-2</v>
      </c>
    </row>
    <row r="146" spans="1:12" ht="28.8" x14ac:dyDescent="0.3">
      <c r="A146" s="5" t="s">
        <v>156</v>
      </c>
      <c r="B146" s="6" t="s">
        <v>175</v>
      </c>
      <c r="C146" s="14" t="s">
        <v>24</v>
      </c>
      <c r="D146" s="14"/>
      <c r="E146" s="7" t="s">
        <v>24</v>
      </c>
      <c r="F146" s="5"/>
      <c r="G146" s="5"/>
      <c r="I146" s="37">
        <f t="shared" si="4"/>
        <v>4.1666666666666664E-2</v>
      </c>
    </row>
    <row r="147" spans="1:12" x14ac:dyDescent="0.3">
      <c r="A147" s="33" t="s">
        <v>62</v>
      </c>
      <c r="B147" s="34"/>
      <c r="C147" s="35" t="s">
        <v>14</v>
      </c>
      <c r="D147" s="35" t="s">
        <v>15</v>
      </c>
      <c r="E147" s="35" t="s">
        <v>16</v>
      </c>
      <c r="F147" s="33" t="s">
        <v>17</v>
      </c>
      <c r="G147" s="33" t="s">
        <v>18</v>
      </c>
      <c r="H147" s="36" t="s">
        <v>19</v>
      </c>
      <c r="I147" s="36" t="s">
        <v>83</v>
      </c>
      <c r="J147" s="36" t="s">
        <v>20</v>
      </c>
      <c r="K147" s="36" t="s">
        <v>21</v>
      </c>
      <c r="L147" s="36" t="s">
        <v>22</v>
      </c>
    </row>
    <row r="148" spans="1:12" ht="28.8" x14ac:dyDescent="0.3">
      <c r="A148" s="5" t="s">
        <v>156</v>
      </c>
      <c r="B148" s="6" t="s">
        <v>176</v>
      </c>
      <c r="C148" s="14" t="s">
        <v>24</v>
      </c>
      <c r="D148" s="14"/>
      <c r="E148" s="7" t="s">
        <v>24</v>
      </c>
      <c r="F148" s="5"/>
      <c r="G148" s="5"/>
      <c r="I148" s="37">
        <f t="shared" ref="I148:I160" si="5">4/96</f>
        <v>4.1666666666666664E-2</v>
      </c>
    </row>
    <row r="149" spans="1:12" ht="28.8" x14ac:dyDescent="0.3">
      <c r="A149" s="5" t="s">
        <v>156</v>
      </c>
      <c r="B149" s="6" t="s">
        <v>177</v>
      </c>
      <c r="C149" s="14" t="s">
        <v>24</v>
      </c>
      <c r="D149" s="14"/>
      <c r="E149" s="7" t="s">
        <v>24</v>
      </c>
      <c r="F149" s="5"/>
      <c r="G149" s="5"/>
      <c r="I149" s="37">
        <f t="shared" si="5"/>
        <v>4.1666666666666664E-2</v>
      </c>
    </row>
    <row r="150" spans="1:12" ht="43.2" x14ac:dyDescent="0.3">
      <c r="A150" s="5" t="s">
        <v>156</v>
      </c>
      <c r="B150" s="6" t="s">
        <v>178</v>
      </c>
      <c r="C150" s="14" t="s">
        <v>24</v>
      </c>
      <c r="D150" s="14"/>
      <c r="E150" s="7" t="s">
        <v>24</v>
      </c>
      <c r="F150" s="5"/>
      <c r="G150" s="5"/>
      <c r="I150" s="37">
        <f t="shared" si="5"/>
        <v>4.1666666666666664E-2</v>
      </c>
    </row>
    <row r="151" spans="1:12" ht="28.8" x14ac:dyDescent="0.3">
      <c r="A151" s="5" t="s">
        <v>156</v>
      </c>
      <c r="B151" s="6" t="s">
        <v>179</v>
      </c>
      <c r="C151" s="14" t="s">
        <v>24</v>
      </c>
      <c r="D151" s="14"/>
      <c r="E151" s="7" t="s">
        <v>24</v>
      </c>
      <c r="F151" s="5"/>
      <c r="G151" s="5"/>
      <c r="I151" s="37">
        <f t="shared" si="5"/>
        <v>4.1666666666666664E-2</v>
      </c>
    </row>
    <row r="152" spans="1:12" x14ac:dyDescent="0.3">
      <c r="A152" s="5" t="s">
        <v>156</v>
      </c>
      <c r="B152" s="6" t="s">
        <v>180</v>
      </c>
      <c r="C152" s="14"/>
      <c r="D152" s="14" t="s">
        <v>24</v>
      </c>
      <c r="E152" s="7" t="s">
        <v>24</v>
      </c>
      <c r="F152" s="5"/>
      <c r="G152" s="5"/>
      <c r="I152" s="37">
        <f t="shared" si="5"/>
        <v>4.1666666666666664E-2</v>
      </c>
    </row>
    <row r="153" spans="1:12" ht="28.8" x14ac:dyDescent="0.3">
      <c r="A153" s="5" t="s">
        <v>156</v>
      </c>
      <c r="B153" s="6" t="s">
        <v>181</v>
      </c>
      <c r="C153" s="14" t="s">
        <v>24</v>
      </c>
      <c r="D153" s="14"/>
      <c r="E153" s="7" t="s">
        <v>24</v>
      </c>
      <c r="F153" s="5"/>
      <c r="G153" s="5"/>
      <c r="I153" s="37">
        <f t="shared" si="5"/>
        <v>4.1666666666666664E-2</v>
      </c>
    </row>
    <row r="154" spans="1:12" ht="28.8" x14ac:dyDescent="0.3">
      <c r="A154" s="5" t="s">
        <v>156</v>
      </c>
      <c r="B154" s="6" t="s">
        <v>182</v>
      </c>
      <c r="C154" s="14"/>
      <c r="D154" s="14" t="s">
        <v>24</v>
      </c>
      <c r="E154" s="7" t="s">
        <v>24</v>
      </c>
      <c r="F154" s="5"/>
      <c r="G154" s="5"/>
      <c r="I154" s="37">
        <f t="shared" si="5"/>
        <v>4.1666666666666664E-2</v>
      </c>
    </row>
    <row r="155" spans="1:12" ht="28.8" x14ac:dyDescent="0.3">
      <c r="A155" s="5" t="s">
        <v>156</v>
      </c>
      <c r="B155" s="6" t="s">
        <v>183</v>
      </c>
      <c r="C155" s="14" t="s">
        <v>24</v>
      </c>
      <c r="D155" s="14"/>
      <c r="E155" s="7" t="s">
        <v>24</v>
      </c>
      <c r="F155" s="5"/>
      <c r="G155" s="5"/>
      <c r="I155" s="37">
        <f t="shared" si="5"/>
        <v>4.1666666666666664E-2</v>
      </c>
    </row>
    <row r="156" spans="1:12" ht="28.8" x14ac:dyDescent="0.3">
      <c r="A156" s="5" t="s">
        <v>156</v>
      </c>
      <c r="B156" s="6" t="s">
        <v>184</v>
      </c>
      <c r="C156" s="14" t="s">
        <v>24</v>
      </c>
      <c r="D156" s="14"/>
      <c r="E156" s="7" t="s">
        <v>24</v>
      </c>
      <c r="F156" s="5"/>
      <c r="G156" s="5"/>
      <c r="I156" s="37">
        <f t="shared" si="5"/>
        <v>4.1666666666666664E-2</v>
      </c>
    </row>
    <row r="157" spans="1:12" ht="28.8" x14ac:dyDescent="0.3">
      <c r="A157" s="5" t="s">
        <v>156</v>
      </c>
      <c r="B157" s="6" t="s">
        <v>185</v>
      </c>
      <c r="C157" s="14"/>
      <c r="D157" s="14" t="s">
        <v>24</v>
      </c>
      <c r="E157" s="7" t="s">
        <v>24</v>
      </c>
      <c r="F157" s="5"/>
      <c r="G157" s="5"/>
      <c r="I157" s="37">
        <f t="shared" si="5"/>
        <v>4.1666666666666664E-2</v>
      </c>
    </row>
    <row r="158" spans="1:12" ht="43.2" x14ac:dyDescent="0.3">
      <c r="A158" s="5" t="s">
        <v>186</v>
      </c>
      <c r="B158" s="6" t="s">
        <v>187</v>
      </c>
      <c r="C158" s="14" t="s">
        <v>24</v>
      </c>
      <c r="D158" s="14"/>
      <c r="E158" s="7" t="s">
        <v>24</v>
      </c>
      <c r="F158" s="5"/>
      <c r="G158" s="5"/>
      <c r="I158" s="37">
        <f t="shared" si="5"/>
        <v>4.1666666666666664E-2</v>
      </c>
    </row>
    <row r="159" spans="1:12" ht="86.4" x14ac:dyDescent="0.3">
      <c r="A159" s="5" t="s">
        <v>188</v>
      </c>
      <c r="B159" s="6" t="s">
        <v>189</v>
      </c>
      <c r="C159" s="14" t="s">
        <v>24</v>
      </c>
      <c r="D159" s="43"/>
      <c r="E159" s="7" t="s">
        <v>24</v>
      </c>
      <c r="F159" s="5"/>
      <c r="G159" s="5"/>
      <c r="I159" s="37">
        <f t="shared" si="5"/>
        <v>4.1666666666666664E-2</v>
      </c>
    </row>
    <row r="160" spans="1:12" ht="43.2" x14ac:dyDescent="0.3">
      <c r="A160" s="5" t="s">
        <v>190</v>
      </c>
      <c r="B160" s="6" t="s">
        <v>191</v>
      </c>
      <c r="C160" s="14"/>
      <c r="D160" s="14" t="s">
        <v>24</v>
      </c>
      <c r="E160" s="7" t="s">
        <v>24</v>
      </c>
      <c r="F160" s="5"/>
      <c r="G160" s="5"/>
      <c r="I160" s="37">
        <f t="shared" si="5"/>
        <v>4.1666666666666664E-2</v>
      </c>
    </row>
    <row r="161" spans="1:12" x14ac:dyDescent="0.3">
      <c r="A161" s="44" t="s">
        <v>192</v>
      </c>
      <c r="B161" s="45"/>
      <c r="C161" s="46" t="s">
        <v>14</v>
      </c>
      <c r="D161" s="46" t="s">
        <v>15</v>
      </c>
      <c r="E161" s="46" t="s">
        <v>16</v>
      </c>
      <c r="F161" s="44" t="s">
        <v>17</v>
      </c>
      <c r="G161" s="44" t="s">
        <v>18</v>
      </c>
      <c r="H161" s="47" t="s">
        <v>19</v>
      </c>
      <c r="I161" s="47" t="str">
        <f>CONCATENATE("PUNTI MAX=",SUM(I162:I171))</f>
        <v>PUNTI MAX=2.5</v>
      </c>
      <c r="J161" s="47" t="s">
        <v>20</v>
      </c>
      <c r="K161" s="47" t="s">
        <v>21</v>
      </c>
      <c r="L161" s="47" t="s">
        <v>22</v>
      </c>
    </row>
    <row r="162" spans="1:12" ht="43.2" x14ac:dyDescent="0.3">
      <c r="A162" s="5"/>
      <c r="B162" s="6" t="s">
        <v>193</v>
      </c>
      <c r="C162" s="14" t="s">
        <v>24</v>
      </c>
      <c r="D162" s="14"/>
      <c r="E162" s="7" t="s">
        <v>24</v>
      </c>
      <c r="F162" s="5"/>
      <c r="G162" s="5"/>
      <c r="I162" s="37">
        <f>0.5/7</f>
        <v>7.1428571428571425E-2</v>
      </c>
    </row>
    <row r="163" spans="1:12" ht="28.8" x14ac:dyDescent="0.3">
      <c r="A163" s="5"/>
      <c r="B163" s="6" t="s">
        <v>194</v>
      </c>
      <c r="C163" s="14" t="s">
        <v>24</v>
      </c>
      <c r="D163" s="14"/>
      <c r="E163" s="7" t="s">
        <v>24</v>
      </c>
      <c r="F163" s="5"/>
      <c r="G163" s="5"/>
      <c r="I163" s="37">
        <f>0.5/7</f>
        <v>7.1428571428571425E-2</v>
      </c>
    </row>
    <row r="164" spans="1:12" x14ac:dyDescent="0.3">
      <c r="A164" s="5"/>
      <c r="B164" s="6" t="s">
        <v>195</v>
      </c>
      <c r="C164" s="14" t="s">
        <v>24</v>
      </c>
      <c r="D164" s="14"/>
      <c r="E164" s="7" t="s">
        <v>24</v>
      </c>
      <c r="F164" s="5"/>
      <c r="G164" s="5"/>
      <c r="I164" s="37">
        <f>0.5/7</f>
        <v>7.1428571428571425E-2</v>
      </c>
    </row>
    <row r="165" spans="1:12" ht="28.8" x14ac:dyDescent="0.3">
      <c r="A165" s="5"/>
      <c r="B165" s="6" t="s">
        <v>196</v>
      </c>
      <c r="C165" s="14" t="s">
        <v>24</v>
      </c>
      <c r="D165" s="14"/>
      <c r="E165" s="7" t="s">
        <v>24</v>
      </c>
      <c r="F165" s="5"/>
      <c r="G165" s="5"/>
      <c r="H165" t="s">
        <v>28</v>
      </c>
      <c r="I165">
        <v>1</v>
      </c>
    </row>
    <row r="166" spans="1:12" x14ac:dyDescent="0.3">
      <c r="A166" s="5"/>
      <c r="B166" s="6" t="s">
        <v>197</v>
      </c>
      <c r="C166" s="14"/>
      <c r="D166" s="14" t="s">
        <v>24</v>
      </c>
      <c r="E166" s="7" t="s">
        <v>24</v>
      </c>
      <c r="F166" s="5"/>
      <c r="G166" s="5"/>
      <c r="H166" t="s">
        <v>28</v>
      </c>
      <c r="I166">
        <v>0.5</v>
      </c>
    </row>
    <row r="167" spans="1:12" ht="28.8" x14ac:dyDescent="0.3">
      <c r="A167" s="5"/>
      <c r="B167" s="6" t="s">
        <v>198</v>
      </c>
      <c r="C167" s="14" t="s">
        <v>24</v>
      </c>
      <c r="D167" s="14"/>
      <c r="E167" s="7" t="s">
        <v>24</v>
      </c>
      <c r="F167" s="5"/>
      <c r="G167" s="5"/>
      <c r="I167" s="37">
        <f>0.5/7</f>
        <v>7.1428571428571425E-2</v>
      </c>
    </row>
    <row r="168" spans="1:12" ht="28.8" x14ac:dyDescent="0.3">
      <c r="A168" s="5"/>
      <c r="B168" s="6" t="s">
        <v>199</v>
      </c>
      <c r="C168" s="14" t="s">
        <v>24</v>
      </c>
      <c r="D168" s="14"/>
      <c r="E168" s="7" t="s">
        <v>24</v>
      </c>
      <c r="F168" s="5"/>
      <c r="G168" s="5"/>
      <c r="I168" s="37">
        <f>0.5/7</f>
        <v>7.1428571428571425E-2</v>
      </c>
    </row>
    <row r="169" spans="1:12" ht="28.8" x14ac:dyDescent="0.3">
      <c r="A169" s="5"/>
      <c r="B169" s="6" t="s">
        <v>200</v>
      </c>
      <c r="C169" s="14" t="s">
        <v>24</v>
      </c>
      <c r="D169" s="14"/>
      <c r="E169" s="7" t="s">
        <v>24</v>
      </c>
      <c r="F169" s="5"/>
      <c r="G169" s="5"/>
      <c r="I169" s="37">
        <f>0.5/7</f>
        <v>7.1428571428571425E-2</v>
      </c>
    </row>
    <row r="170" spans="1:12" ht="28.8" x14ac:dyDescent="0.3">
      <c r="A170" s="5"/>
      <c r="B170" s="6" t="s">
        <v>201</v>
      </c>
      <c r="C170" s="14" t="s">
        <v>24</v>
      </c>
      <c r="D170" s="14"/>
      <c r="E170" s="7" t="s">
        <v>24</v>
      </c>
      <c r="F170" s="5"/>
      <c r="G170" s="5"/>
      <c r="I170" s="37">
        <f>0.5/7</f>
        <v>7.1428571428571425E-2</v>
      </c>
    </row>
    <row r="171" spans="1:12" ht="28.8" x14ac:dyDescent="0.3">
      <c r="A171" s="5"/>
      <c r="B171" s="6" t="s">
        <v>202</v>
      </c>
      <c r="C171" s="14"/>
      <c r="D171" s="14" t="s">
        <v>24</v>
      </c>
      <c r="E171" s="7" t="s">
        <v>24</v>
      </c>
      <c r="F171" s="5"/>
      <c r="G171" s="5"/>
      <c r="I171">
        <v>0.5</v>
      </c>
    </row>
    <row r="172" spans="1:12" x14ac:dyDescent="0.3">
      <c r="A172" s="48" t="s">
        <v>12</v>
      </c>
      <c r="B172" s="49"/>
      <c r="C172" s="50" t="s">
        <v>14</v>
      </c>
      <c r="D172" s="50" t="s">
        <v>15</v>
      </c>
      <c r="E172" s="50" t="s">
        <v>16</v>
      </c>
      <c r="F172" s="48" t="s">
        <v>17</v>
      </c>
      <c r="G172" s="48" t="s">
        <v>18</v>
      </c>
      <c r="H172" s="51" t="s">
        <v>19</v>
      </c>
      <c r="I172" s="51" t="str">
        <f>CONCATENATE("PUNTI MAX=",SUM(I173:I190))</f>
        <v>PUNTI MAX=2.5</v>
      </c>
      <c r="J172" s="51" t="s">
        <v>20</v>
      </c>
      <c r="K172" s="51" t="s">
        <v>21</v>
      </c>
      <c r="L172" s="51" t="s">
        <v>22</v>
      </c>
    </row>
    <row r="173" spans="1:12" ht="28.8" x14ac:dyDescent="0.3">
      <c r="A173" s="5"/>
      <c r="B173" s="6" t="s">
        <v>203</v>
      </c>
      <c r="C173" s="14" t="s">
        <v>24</v>
      </c>
      <c r="D173" s="14"/>
      <c r="E173" s="7" t="s">
        <v>24</v>
      </c>
      <c r="F173" s="5"/>
      <c r="G173" s="5"/>
      <c r="I173" s="37">
        <f>0.5/17</f>
        <v>2.9411764705882353E-2</v>
      </c>
    </row>
    <row r="174" spans="1:12" ht="28.8" x14ac:dyDescent="0.3">
      <c r="A174" s="5"/>
      <c r="B174" s="6" t="s">
        <v>204</v>
      </c>
      <c r="C174" s="14" t="s">
        <v>24</v>
      </c>
      <c r="D174" s="14"/>
      <c r="E174" s="7" t="s">
        <v>24</v>
      </c>
      <c r="F174" s="5"/>
      <c r="G174" s="5"/>
      <c r="I174" s="37">
        <f t="shared" ref="I174:I189" si="6">0.5/17</f>
        <v>2.9411764705882353E-2</v>
      </c>
    </row>
    <row r="175" spans="1:12" ht="28.8" x14ac:dyDescent="0.3">
      <c r="A175" s="5"/>
      <c r="B175" s="6" t="s">
        <v>205</v>
      </c>
      <c r="C175" s="14" t="s">
        <v>24</v>
      </c>
      <c r="D175" s="14"/>
      <c r="E175" s="7" t="s">
        <v>24</v>
      </c>
      <c r="F175" s="5"/>
      <c r="G175" s="5"/>
      <c r="I175" s="37">
        <f t="shared" si="6"/>
        <v>2.9411764705882353E-2</v>
      </c>
    </row>
    <row r="176" spans="1:12" ht="28.8" x14ac:dyDescent="0.3">
      <c r="A176" s="5"/>
      <c r="B176" s="6" t="s">
        <v>206</v>
      </c>
      <c r="C176" s="14" t="s">
        <v>24</v>
      </c>
      <c r="D176" s="14"/>
      <c r="E176" s="7" t="s">
        <v>24</v>
      </c>
      <c r="F176" s="5"/>
      <c r="G176" s="5"/>
      <c r="I176" s="37">
        <f t="shared" si="6"/>
        <v>2.9411764705882353E-2</v>
      </c>
    </row>
    <row r="177" spans="1:9" x14ac:dyDescent="0.3">
      <c r="A177" s="5"/>
      <c r="B177" s="6" t="s">
        <v>207</v>
      </c>
      <c r="C177" s="14" t="s">
        <v>24</v>
      </c>
      <c r="D177" s="14"/>
      <c r="E177" s="7"/>
      <c r="F177" s="5"/>
      <c r="G177" s="5"/>
      <c r="I177" s="37">
        <f t="shared" si="6"/>
        <v>2.9411764705882353E-2</v>
      </c>
    </row>
    <row r="178" spans="1:9" x14ac:dyDescent="0.3">
      <c r="A178" s="5"/>
      <c r="B178" s="6" t="s">
        <v>208</v>
      </c>
      <c r="C178" s="14" t="s">
        <v>24</v>
      </c>
      <c r="D178" s="14"/>
      <c r="E178" s="7"/>
      <c r="F178" s="5"/>
      <c r="G178" s="5"/>
      <c r="I178" s="37">
        <f t="shared" si="6"/>
        <v>2.9411764705882353E-2</v>
      </c>
    </row>
    <row r="179" spans="1:9" x14ac:dyDescent="0.3">
      <c r="A179" s="5"/>
      <c r="B179" s="6" t="s">
        <v>209</v>
      </c>
      <c r="C179" s="14" t="s">
        <v>24</v>
      </c>
      <c r="D179" s="14"/>
      <c r="E179" s="7"/>
      <c r="F179" s="5"/>
      <c r="G179" s="5"/>
      <c r="I179" s="37">
        <f t="shared" si="6"/>
        <v>2.9411764705882353E-2</v>
      </c>
    </row>
    <row r="180" spans="1:9" ht="28.8" x14ac:dyDescent="0.3">
      <c r="A180" s="5"/>
      <c r="B180" s="6" t="s">
        <v>210</v>
      </c>
      <c r="C180" s="14" t="s">
        <v>24</v>
      </c>
      <c r="D180" s="14"/>
      <c r="E180" s="7" t="s">
        <v>24</v>
      </c>
      <c r="F180" s="5"/>
      <c r="G180" s="5"/>
      <c r="I180" s="37">
        <f t="shared" si="6"/>
        <v>2.9411764705882353E-2</v>
      </c>
    </row>
    <row r="181" spans="1:9" x14ac:dyDescent="0.3">
      <c r="A181" s="5"/>
      <c r="B181" s="6" t="s">
        <v>211</v>
      </c>
      <c r="C181" s="14"/>
      <c r="D181" s="14" t="s">
        <v>24</v>
      </c>
      <c r="E181" s="7" t="s">
        <v>24</v>
      </c>
      <c r="F181" s="5"/>
      <c r="G181" s="5"/>
      <c r="I181" s="37">
        <f t="shared" si="6"/>
        <v>2.9411764705882353E-2</v>
      </c>
    </row>
    <row r="182" spans="1:9" x14ac:dyDescent="0.3">
      <c r="A182" s="5"/>
      <c r="B182" s="6" t="s">
        <v>212</v>
      </c>
      <c r="C182" s="14"/>
      <c r="D182" s="14" t="s">
        <v>24</v>
      </c>
      <c r="E182" s="7" t="s">
        <v>24</v>
      </c>
      <c r="F182" s="5"/>
      <c r="G182" s="5"/>
      <c r="I182" s="37">
        <f t="shared" si="6"/>
        <v>2.9411764705882353E-2</v>
      </c>
    </row>
    <row r="183" spans="1:9" x14ac:dyDescent="0.3">
      <c r="A183" s="5"/>
      <c r="B183" s="6" t="s">
        <v>213</v>
      </c>
      <c r="C183" s="14"/>
      <c r="D183" s="14" t="s">
        <v>24</v>
      </c>
      <c r="E183" s="7" t="s">
        <v>24</v>
      </c>
      <c r="F183" s="5"/>
      <c r="G183" s="5"/>
      <c r="I183" s="37">
        <f t="shared" si="6"/>
        <v>2.9411764705882353E-2</v>
      </c>
    </row>
    <row r="184" spans="1:9" x14ac:dyDescent="0.3">
      <c r="A184" s="5"/>
      <c r="B184" s="6" t="s">
        <v>214</v>
      </c>
      <c r="C184" s="14"/>
      <c r="D184" s="14" t="s">
        <v>24</v>
      </c>
      <c r="E184" s="7" t="s">
        <v>24</v>
      </c>
      <c r="F184" s="5"/>
      <c r="G184" s="5"/>
      <c r="I184" s="37">
        <f t="shared" si="6"/>
        <v>2.9411764705882353E-2</v>
      </c>
    </row>
    <row r="185" spans="1:9" x14ac:dyDescent="0.3">
      <c r="A185" s="5"/>
      <c r="B185" s="6" t="s">
        <v>215</v>
      </c>
      <c r="C185" s="14" t="s">
        <v>24</v>
      </c>
      <c r="D185" s="14"/>
      <c r="E185" s="7" t="s">
        <v>24</v>
      </c>
      <c r="F185" s="5"/>
      <c r="G185" s="5"/>
      <c r="I185" s="37">
        <f t="shared" si="6"/>
        <v>2.9411764705882353E-2</v>
      </c>
    </row>
    <row r="186" spans="1:9" x14ac:dyDescent="0.3">
      <c r="A186" s="5"/>
      <c r="B186" s="6" t="s">
        <v>216</v>
      </c>
      <c r="C186" s="14"/>
      <c r="D186" s="14" t="s">
        <v>24</v>
      </c>
      <c r="E186" s="7" t="s">
        <v>24</v>
      </c>
      <c r="F186" s="5"/>
      <c r="G186" s="5"/>
      <c r="I186" s="37">
        <f t="shared" si="6"/>
        <v>2.9411764705882353E-2</v>
      </c>
    </row>
    <row r="187" spans="1:9" x14ac:dyDescent="0.3">
      <c r="A187" s="5"/>
      <c r="B187" s="6" t="s">
        <v>217</v>
      </c>
      <c r="C187" s="14"/>
      <c r="D187" s="14" t="s">
        <v>24</v>
      </c>
      <c r="E187" s="7" t="s">
        <v>24</v>
      </c>
      <c r="F187" s="5"/>
      <c r="G187" s="5"/>
      <c r="I187" s="37">
        <f t="shared" si="6"/>
        <v>2.9411764705882353E-2</v>
      </c>
    </row>
    <row r="188" spans="1:9" x14ac:dyDescent="0.3">
      <c r="A188" s="5"/>
      <c r="B188" s="6" t="s">
        <v>218</v>
      </c>
      <c r="C188" s="14"/>
      <c r="D188" s="14" t="s">
        <v>24</v>
      </c>
      <c r="E188" s="7" t="s">
        <v>24</v>
      </c>
      <c r="F188" s="5"/>
      <c r="G188" s="5"/>
      <c r="I188" s="37">
        <f t="shared" si="6"/>
        <v>2.9411764705882353E-2</v>
      </c>
    </row>
    <row r="189" spans="1:9" x14ac:dyDescent="0.3">
      <c r="A189" s="5"/>
      <c r="B189" s="6" t="s">
        <v>219</v>
      </c>
      <c r="C189" s="14" t="s">
        <v>24</v>
      </c>
      <c r="D189" s="14"/>
      <c r="E189" s="7" t="s">
        <v>24</v>
      </c>
      <c r="F189" s="5"/>
      <c r="G189" s="5"/>
      <c r="I189" s="37">
        <f t="shared" si="6"/>
        <v>2.9411764705882353E-2</v>
      </c>
    </row>
    <row r="190" spans="1:9" x14ac:dyDescent="0.3">
      <c r="A190" s="5"/>
      <c r="B190" s="6" t="s">
        <v>220</v>
      </c>
      <c r="C190" s="14"/>
      <c r="D190" s="14" t="s">
        <v>24</v>
      </c>
      <c r="E190" s="7" t="s">
        <v>24</v>
      </c>
      <c r="F190" s="5"/>
      <c r="G190" s="5"/>
      <c r="I190">
        <v>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Humanitas Mirasole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poliva - Computer: PORT_SMART166</dc:creator>
  <cp:lastModifiedBy>SALAFIA Simone ICH</cp:lastModifiedBy>
  <dcterms:created xsi:type="dcterms:W3CDTF">2024-04-04T16:46:20Z</dcterms:created>
  <dcterms:modified xsi:type="dcterms:W3CDTF">2024-04-11T17:24:08Z</dcterms:modified>
</cp:coreProperties>
</file>